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X27" i="1" l="1"/>
  <c r="X26" i="1"/>
  <c r="R27" i="1"/>
  <c r="R26" i="1"/>
  <c r="L27" i="1"/>
  <c r="L26" i="1"/>
  <c r="X24" i="1"/>
  <c r="X23" i="1"/>
  <c r="V23" i="1"/>
  <c r="R23" i="1"/>
  <c r="P23" i="1"/>
  <c r="L23" i="1"/>
  <c r="J23" i="1"/>
  <c r="J24" i="1"/>
  <c r="X5" i="1"/>
  <c r="V5" i="1"/>
  <c r="U5" i="1"/>
  <c r="W17" i="1"/>
  <c r="X17" i="1"/>
  <c r="X6" i="1"/>
  <c r="X7" i="1"/>
  <c r="X8" i="1"/>
  <c r="X9" i="1"/>
  <c r="X10" i="1"/>
  <c r="X11" i="1"/>
  <c r="X12" i="1"/>
  <c r="X13" i="1"/>
  <c r="X14" i="1"/>
  <c r="X15" i="1"/>
  <c r="X16" i="1"/>
  <c r="X18" i="1"/>
  <c r="X19" i="1"/>
  <c r="X20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5" i="1"/>
  <c r="P20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5" i="1"/>
  <c r="J20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5" i="1"/>
  <c r="I5" i="1"/>
  <c r="W24" i="1" l="1"/>
  <c r="U24" i="1"/>
  <c r="Q24" i="1"/>
  <c r="O24" i="1"/>
  <c r="K24" i="1"/>
  <c r="I24" i="1"/>
  <c r="W27" i="1"/>
  <c r="Q27" i="1"/>
  <c r="K27" i="1"/>
  <c r="I20" i="1"/>
  <c r="U20" i="1" l="1"/>
  <c r="U6" i="1"/>
  <c r="W6" i="1"/>
  <c r="U7" i="1"/>
  <c r="W7" i="1"/>
  <c r="U8" i="1"/>
  <c r="W8" i="1"/>
  <c r="U9" i="1"/>
  <c r="W9" i="1"/>
  <c r="U10" i="1"/>
  <c r="W10" i="1"/>
  <c r="U11" i="1"/>
  <c r="W11" i="1"/>
  <c r="U12" i="1"/>
  <c r="W12" i="1"/>
  <c r="U13" i="1"/>
  <c r="W13" i="1"/>
  <c r="U14" i="1"/>
  <c r="W14" i="1"/>
  <c r="U15" i="1"/>
  <c r="W15" i="1"/>
  <c r="U16" i="1"/>
  <c r="W16" i="1"/>
  <c r="U17" i="1"/>
  <c r="U18" i="1"/>
  <c r="W18" i="1"/>
  <c r="U19" i="1"/>
  <c r="W19" i="1"/>
  <c r="W20" i="1"/>
  <c r="W5" i="1"/>
  <c r="O6" i="1"/>
  <c r="Q6" i="1"/>
  <c r="O7" i="1"/>
  <c r="Q7" i="1"/>
  <c r="O8" i="1"/>
  <c r="Q8" i="1"/>
  <c r="O9" i="1"/>
  <c r="Q9" i="1"/>
  <c r="O10" i="1"/>
  <c r="Q10" i="1"/>
  <c r="O11" i="1"/>
  <c r="Q11" i="1"/>
  <c r="O12" i="1"/>
  <c r="Q12" i="1"/>
  <c r="O13" i="1"/>
  <c r="Q13" i="1"/>
  <c r="O14" i="1"/>
  <c r="Q14" i="1"/>
  <c r="O15" i="1"/>
  <c r="Q15" i="1"/>
  <c r="O16" i="1"/>
  <c r="Q16" i="1"/>
  <c r="O17" i="1"/>
  <c r="Q17" i="1"/>
  <c r="O18" i="1"/>
  <c r="Q18" i="1"/>
  <c r="O19" i="1"/>
  <c r="Q19" i="1"/>
  <c r="O20" i="1"/>
  <c r="Q20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D21" i="1"/>
  <c r="H21" i="1" l="1"/>
  <c r="T21" i="1"/>
  <c r="N21" i="1"/>
  <c r="F21" i="1"/>
  <c r="T27" i="1" l="1"/>
  <c r="N27" i="1"/>
  <c r="H27" i="1"/>
  <c r="F27" i="1"/>
  <c r="W26" i="1"/>
  <c r="Q26" i="1"/>
  <c r="K26" i="1"/>
  <c r="O5" i="1" l="1"/>
  <c r="Q5" i="1"/>
  <c r="F24" i="1" l="1"/>
  <c r="U23" i="1"/>
  <c r="W23" i="1"/>
  <c r="Q23" i="1"/>
  <c r="O23" i="1"/>
  <c r="I23" i="1"/>
  <c r="K23" i="1"/>
  <c r="T24" i="1"/>
  <c r="N24" i="1"/>
  <c r="H24" i="1" l="1"/>
</calcChain>
</file>

<file path=xl/sharedStrings.xml><?xml version="1.0" encoding="utf-8"?>
<sst xmlns="http://schemas.openxmlformats.org/spreadsheetml/2006/main" count="84" uniqueCount="36">
  <si>
    <t>Наименование муниципальной услуги (работы), показателей/ Наименование показателей</t>
  </si>
  <si>
    <t>Реализация основных общеобразовательных программ начального общего образования (чел.)</t>
  </si>
  <si>
    <t>Реализация основных общеобразовательных программ основного общего образования (чел.)</t>
  </si>
  <si>
    <t>Реализация основных общеобразовательных программ среднего общего образования (чел.)</t>
  </si>
  <si>
    <t>Реализация основных общеобразовательных программ дошкольного образования (чел.)</t>
  </si>
  <si>
    <t>Присмотр и уход (чел.)</t>
  </si>
  <si>
    <t>Реализация дополнительных общеразвивающих программ (чел/час)</t>
  </si>
  <si>
    <t>Реализация дополнительных предпрофессиональных программ в области физической культуры и спорта (чел/часы)</t>
  </si>
  <si>
    <t>Психолого-педагогическое консультирование обучающихся, их родителей (законных представителей) и педагогических работников (чел.)</t>
  </si>
  <si>
    <t>Психолого-медико-педагогическое обследование детей (чел.)</t>
  </si>
  <si>
    <t>Методическое обеспечение образовательной деятельности (кол-во мероприятий)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</si>
  <si>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(кол-во мероприятий)</t>
  </si>
  <si>
    <t>Организация проведения общественно-значимых мероприятий в сфере образования, науки и молодежной политики (кол-во мероприятий)</t>
  </si>
  <si>
    <t>Информационно-технологическое обеспечение образовательной деятельности (кол-во мероприятий)</t>
  </si>
  <si>
    <t>X</t>
  </si>
  <si>
    <t>Деятельность по развитию территорий, в том числе городов и иных поселений, осуществляемая в виде территориального планирования, градостроительного зонирования, планировки территории, архитектурно-строительного проектирования</t>
  </si>
  <si>
    <t xml:space="preserve">Объем муниципальной услуги (работы)        </t>
  </si>
  <si>
    <t>Объем субсидии</t>
  </si>
  <si>
    <t xml:space="preserve">Сведения о выполнении муниципальными бюджетными и автономными учреждениями  муниципальных заданий на оказание муниципальных услуг (выполнение работ) </t>
  </si>
  <si>
    <t>План на 2023 год</t>
  </si>
  <si>
    <t>Организация отдыха детей и молодежи (школы) (чел.)</t>
  </si>
  <si>
    <t>Организация отдыха детей и молодежи (дополнительное образование) (чел.)</t>
  </si>
  <si>
    <t>Ожидаемое исполнение за 2022 год</t>
  </si>
  <si>
    <t>План на 2024 год</t>
  </si>
  <si>
    <t xml:space="preserve">План на 2025 год </t>
  </si>
  <si>
    <t>Отклонение от исполнения 2021 года (/)</t>
  </si>
  <si>
    <t>Отклонение от ожидаемого исполнения 2022 года (/)</t>
  </si>
  <si>
    <t>Спортивная подготовка по олимпийским видам спорта</t>
  </si>
  <si>
    <t>Организация и проведение официальных спортивных мероприятий (кол-во мероприятий)</t>
  </si>
  <si>
    <t xml:space="preserve">Управление образования администрации Артемовского городского округа 
Муниципальная программа "Развитие и модернизация образования Артемовского городского округа" </t>
  </si>
  <si>
    <t>Администрация Артемовского городского округа (управление архитектуры и градостроительства)
Муниципальная программа "Организация градостроительной деятельности Артемовского городского округа"</t>
  </si>
  <si>
    <t>Управление физической культуры, спорта и охраны здоровья администрации Артемовского городского округа
Муниципальная программа "Развитие физической культуры и спорта в Артемовском городском округе"</t>
  </si>
  <si>
    <t>-</t>
  </si>
  <si>
    <t>Фактическое исполнение за 2021 год</t>
  </si>
  <si>
    <t>Объем субсидии, руб.</t>
  </si>
  <si>
    <t>Объем субсидии.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</si>
</sst>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6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/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1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43" fontId="6" fillId="0" borderId="5" xfId="2" applyFont="1" applyFill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5" xfId="2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top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3" fontId="13" fillId="0" borderId="5" xfId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top" wrapText="1"/>
    </xf>
    <xf numFmtId="0" fontId="11" fillId="3" borderId="8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3" fontId="12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="75" zoomScaleNormal="75" workbookViewId="0">
      <pane ySplit="3" topLeftCell="A4" activePane="bottomLeft" state="frozen"/>
      <selection pane="bottomLeft" activeCell="I3" sqref="I3"/>
    </sheetView>
  </sheetViews>
  <sheetFormatPr defaultRowHeight="15" x14ac:dyDescent="0.25"/>
  <cols>
    <col min="2" max="2" width="34.7109375" customWidth="1"/>
    <col min="3" max="3" width="20.42578125" style="16" customWidth="1"/>
    <col min="4" max="4" width="21.140625" style="16" customWidth="1"/>
    <col min="5" max="5" width="20.42578125" customWidth="1"/>
    <col min="6" max="6" width="21.7109375" style="8" customWidth="1"/>
    <col min="7" max="7" width="18.140625" customWidth="1"/>
    <col min="8" max="8" width="21.28515625" style="10" customWidth="1"/>
    <col min="9" max="9" width="19.140625" style="4" customWidth="1"/>
    <col min="10" max="10" width="14.7109375" style="4" customWidth="1"/>
    <col min="11" max="11" width="19.7109375" style="4" customWidth="1"/>
    <col min="12" max="12" width="13.140625" style="4" customWidth="1"/>
    <col min="13" max="13" width="19.28515625" customWidth="1"/>
    <col min="14" max="14" width="21.7109375" style="10" customWidth="1"/>
    <col min="15" max="15" width="18.5703125" style="4" customWidth="1"/>
    <col min="16" max="16" width="13.85546875" style="4" customWidth="1"/>
    <col min="17" max="17" width="18.140625" style="4" customWidth="1"/>
    <col min="18" max="18" width="15.85546875" style="4" customWidth="1"/>
    <col min="19" max="19" width="18.5703125" customWidth="1"/>
    <col min="20" max="20" width="21.42578125" style="10" customWidth="1"/>
    <col min="21" max="21" width="18.7109375" customWidth="1"/>
    <col min="22" max="22" width="14" style="4" customWidth="1"/>
    <col min="23" max="23" width="18.28515625" customWidth="1"/>
    <col min="24" max="24" width="14" customWidth="1"/>
  </cols>
  <sheetData>
    <row r="1" spans="1:24" ht="33" customHeight="1" x14ac:dyDescent="0.25">
      <c r="A1" s="62" t="s">
        <v>18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4" ht="36" customHeight="1" x14ac:dyDescent="0.25">
      <c r="A2" s="64" t="s">
        <v>0</v>
      </c>
      <c r="B2" s="64"/>
      <c r="C2" s="70" t="s">
        <v>33</v>
      </c>
      <c r="D2" s="70"/>
      <c r="E2" s="65" t="s">
        <v>22</v>
      </c>
      <c r="F2" s="65"/>
      <c r="G2" s="65" t="s">
        <v>19</v>
      </c>
      <c r="H2" s="65"/>
      <c r="I2" s="69" t="s">
        <v>25</v>
      </c>
      <c r="J2" s="69"/>
      <c r="K2" s="69" t="s">
        <v>26</v>
      </c>
      <c r="L2" s="69"/>
      <c r="M2" s="65" t="s">
        <v>23</v>
      </c>
      <c r="N2" s="65"/>
      <c r="O2" s="69" t="s">
        <v>25</v>
      </c>
      <c r="P2" s="69"/>
      <c r="Q2" s="69" t="s">
        <v>26</v>
      </c>
      <c r="R2" s="69"/>
      <c r="S2" s="65" t="s">
        <v>24</v>
      </c>
      <c r="T2" s="65"/>
      <c r="U2" s="69" t="s">
        <v>25</v>
      </c>
      <c r="V2" s="69"/>
      <c r="W2" s="69" t="s">
        <v>26</v>
      </c>
      <c r="X2" s="69"/>
    </row>
    <row r="3" spans="1:24" ht="54.75" customHeight="1" x14ac:dyDescent="0.25">
      <c r="A3" s="64"/>
      <c r="B3" s="64"/>
      <c r="C3" s="40" t="s">
        <v>16</v>
      </c>
      <c r="D3" s="48" t="s">
        <v>34</v>
      </c>
      <c r="E3" s="49" t="s">
        <v>16</v>
      </c>
      <c r="F3" s="48" t="s">
        <v>34</v>
      </c>
      <c r="G3" s="49" t="s">
        <v>16</v>
      </c>
      <c r="H3" s="50" t="s">
        <v>34</v>
      </c>
      <c r="I3" s="51" t="s">
        <v>16</v>
      </c>
      <c r="J3" s="52" t="s">
        <v>17</v>
      </c>
      <c r="K3" s="51" t="s">
        <v>16</v>
      </c>
      <c r="L3" s="52" t="s">
        <v>17</v>
      </c>
      <c r="M3" s="49" t="s">
        <v>16</v>
      </c>
      <c r="N3" s="50" t="s">
        <v>34</v>
      </c>
      <c r="O3" s="51" t="s">
        <v>16</v>
      </c>
      <c r="P3" s="53" t="s">
        <v>17</v>
      </c>
      <c r="Q3" s="51" t="s">
        <v>16</v>
      </c>
      <c r="R3" s="51" t="s">
        <v>17</v>
      </c>
      <c r="S3" s="49" t="s">
        <v>16</v>
      </c>
      <c r="T3" s="50" t="s">
        <v>34</v>
      </c>
      <c r="U3" s="51" t="s">
        <v>16</v>
      </c>
      <c r="V3" s="51" t="s">
        <v>17</v>
      </c>
      <c r="W3" s="51" t="s">
        <v>16</v>
      </c>
      <c r="X3" s="51" t="s">
        <v>35</v>
      </c>
    </row>
    <row r="4" spans="1:24" ht="42" customHeight="1" x14ac:dyDescent="0.25">
      <c r="A4" s="57" t="s">
        <v>29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</row>
    <row r="5" spans="1:24" s="4" customFormat="1" ht="51.75" customHeight="1" x14ac:dyDescent="0.25">
      <c r="A5" s="71" t="s">
        <v>1</v>
      </c>
      <c r="B5" s="72"/>
      <c r="C5" s="17">
        <v>6267</v>
      </c>
      <c r="D5" s="22">
        <v>354314998.49000001</v>
      </c>
      <c r="E5" s="17">
        <v>6125</v>
      </c>
      <c r="F5" s="22">
        <v>393217093.31</v>
      </c>
      <c r="G5" s="28">
        <v>6469</v>
      </c>
      <c r="H5" s="22">
        <v>480611187.38999999</v>
      </c>
      <c r="I5" s="41">
        <f>G5/C5*100</f>
        <v>103.22323280676559</v>
      </c>
      <c r="J5" s="41">
        <f>IFERROR(H5/D5*100,"-")</f>
        <v>135.64517151072974</v>
      </c>
      <c r="K5" s="41">
        <v>100</v>
      </c>
      <c r="L5" s="41">
        <f>H5/F5*100</f>
        <v>122.22540565170732</v>
      </c>
      <c r="M5" s="28">
        <v>6469</v>
      </c>
      <c r="N5" s="20">
        <v>497931982.56000006</v>
      </c>
      <c r="O5" s="55">
        <f>M5/C5*100</f>
        <v>103.22323280676559</v>
      </c>
      <c r="P5" s="55">
        <f>N5/D5*100</f>
        <v>140.53370155992801</v>
      </c>
      <c r="Q5" s="45">
        <f>M5/E5*100</f>
        <v>105.61632653061224</v>
      </c>
      <c r="R5" s="45">
        <f>N5/F5*100</f>
        <v>126.63029940243369</v>
      </c>
      <c r="S5" s="28">
        <v>6469</v>
      </c>
      <c r="T5" s="32">
        <v>520222136.91000003</v>
      </c>
      <c r="U5" s="46">
        <f>S5/C5*100</f>
        <v>103.22323280676559</v>
      </c>
      <c r="V5" s="46">
        <f>T5/D5*100</f>
        <v>146.82475738454593</v>
      </c>
      <c r="W5" s="46">
        <f>S5/E5*100</f>
        <v>105.61632653061224</v>
      </c>
      <c r="X5" s="46">
        <f>T5/F5*100</f>
        <v>132.29896303105858</v>
      </c>
    </row>
    <row r="6" spans="1:24" s="4" customFormat="1" ht="51.75" customHeight="1" x14ac:dyDescent="0.25">
      <c r="A6" s="71" t="s">
        <v>2</v>
      </c>
      <c r="B6" s="72"/>
      <c r="C6" s="28">
        <v>6710</v>
      </c>
      <c r="D6" s="22">
        <v>388762290.01293445</v>
      </c>
      <c r="E6" s="17">
        <v>6724</v>
      </c>
      <c r="F6" s="20">
        <v>431446532.94</v>
      </c>
      <c r="G6" s="17">
        <v>6859</v>
      </c>
      <c r="H6" s="20">
        <v>527337275.06</v>
      </c>
      <c r="I6" s="41">
        <f t="shared" ref="I6:I19" si="0">G6/C6*100</f>
        <v>102.22056631892697</v>
      </c>
      <c r="J6" s="41">
        <f t="shared" ref="J6:J19" si="1">IFERROR(H6/D6*100,"-")</f>
        <v>135.64517151147945</v>
      </c>
      <c r="K6" s="41">
        <v>101</v>
      </c>
      <c r="L6" s="41">
        <f t="shared" ref="L6:L20" si="2">H6/F6*100</f>
        <v>122.22540565260151</v>
      </c>
      <c r="M6" s="17">
        <v>6859</v>
      </c>
      <c r="N6" s="20">
        <v>546342036.41999996</v>
      </c>
      <c r="O6" s="55">
        <f t="shared" ref="O6:O20" si="3">M6/C6*100</f>
        <v>102.22056631892697</v>
      </c>
      <c r="P6" s="55">
        <f t="shared" ref="P6:P19" si="4">N6/D6*100</f>
        <v>140.53370155881703</v>
      </c>
      <c r="Q6" s="45">
        <f t="shared" ref="Q6:Q20" si="5">M6/E6*100</f>
        <v>102.00773349196908</v>
      </c>
      <c r="R6" s="45">
        <f t="shared" ref="R6:R20" si="6">N6/F6*100</f>
        <v>126.63029940165916</v>
      </c>
      <c r="S6" s="17">
        <v>6859</v>
      </c>
      <c r="T6" s="32">
        <v>570799289.11000001</v>
      </c>
      <c r="U6" s="46">
        <f t="shared" ref="U6:U20" si="7">S6/C6*100</f>
        <v>102.22056631892697</v>
      </c>
      <c r="V6" s="46">
        <f t="shared" ref="V6:V20" si="8">T6/D6*100</f>
        <v>146.82475738349237</v>
      </c>
      <c r="W6" s="46">
        <f t="shared" ref="W6:W20" si="9">S6/E6*100</f>
        <v>102.00773349196908</v>
      </c>
      <c r="X6" s="46">
        <f t="shared" ref="X6:X20" si="10">T6/F6*100</f>
        <v>132.29896303034596</v>
      </c>
    </row>
    <row r="7" spans="1:24" s="4" customFormat="1" ht="53.25" customHeight="1" x14ac:dyDescent="0.25">
      <c r="A7" s="71" t="s">
        <v>3</v>
      </c>
      <c r="B7" s="72"/>
      <c r="C7" s="17">
        <v>1242</v>
      </c>
      <c r="D7" s="22">
        <v>77096319.109999999</v>
      </c>
      <c r="E7" s="17">
        <v>1335</v>
      </c>
      <c r="F7" s="20">
        <v>85561126.780000001</v>
      </c>
      <c r="G7" s="17">
        <v>1321</v>
      </c>
      <c r="H7" s="20">
        <v>104577434.29000001</v>
      </c>
      <c r="I7" s="41">
        <f t="shared" si="0"/>
        <v>106.36070853462158</v>
      </c>
      <c r="J7" s="41">
        <f t="shared" si="1"/>
        <v>135.64517151693107</v>
      </c>
      <c r="K7" s="41">
        <v>102</v>
      </c>
      <c r="L7" s="41">
        <f t="shared" si="2"/>
        <v>122.22540565518251</v>
      </c>
      <c r="M7" s="17">
        <v>1321</v>
      </c>
      <c r="N7" s="20">
        <v>108346311.02</v>
      </c>
      <c r="O7" s="55">
        <f t="shared" si="3"/>
        <v>106.36070853462158</v>
      </c>
      <c r="P7" s="55">
        <f t="shared" si="4"/>
        <v>140.53370157064558</v>
      </c>
      <c r="Q7" s="45">
        <f t="shared" si="5"/>
        <v>98.951310861423224</v>
      </c>
      <c r="R7" s="45">
        <f t="shared" si="6"/>
        <v>126.63029940990218</v>
      </c>
      <c r="S7" s="17">
        <v>1321</v>
      </c>
      <c r="T7" s="32">
        <v>113196483.48999999</v>
      </c>
      <c r="U7" s="46">
        <f t="shared" si="7"/>
        <v>106.36070853462158</v>
      </c>
      <c r="V7" s="46">
        <f t="shared" si="8"/>
        <v>146.82475739015862</v>
      </c>
      <c r="W7" s="46">
        <f t="shared" si="9"/>
        <v>98.951310861423224</v>
      </c>
      <c r="X7" s="46">
        <f t="shared" si="10"/>
        <v>132.29896303382927</v>
      </c>
    </row>
    <row r="8" spans="1:24" s="4" customFormat="1" ht="60.75" customHeight="1" x14ac:dyDescent="0.25">
      <c r="A8" s="71" t="s">
        <v>4</v>
      </c>
      <c r="B8" s="72"/>
      <c r="C8" s="19">
        <v>5888</v>
      </c>
      <c r="D8" s="27">
        <v>597182177.42999995</v>
      </c>
      <c r="E8" s="17">
        <v>6208</v>
      </c>
      <c r="F8" s="20">
        <v>662749928.69000006</v>
      </c>
      <c r="G8" s="17">
        <v>6208</v>
      </c>
      <c r="H8" s="20">
        <v>759888259.17999995</v>
      </c>
      <c r="I8" s="41">
        <f t="shared" si="0"/>
        <v>105.43478260869566</v>
      </c>
      <c r="J8" s="41">
        <f t="shared" si="1"/>
        <v>127.24563590464351</v>
      </c>
      <c r="K8" s="41">
        <v>103</v>
      </c>
      <c r="L8" s="41">
        <f t="shared" si="2"/>
        <v>114.65686019491616</v>
      </c>
      <c r="M8" s="17">
        <v>6208</v>
      </c>
      <c r="N8" s="20">
        <v>793084135.85000002</v>
      </c>
      <c r="O8" s="55">
        <f t="shared" si="3"/>
        <v>105.43478260869566</v>
      </c>
      <c r="P8" s="55">
        <f t="shared" si="4"/>
        <v>132.80438797806607</v>
      </c>
      <c r="Q8" s="45">
        <f t="shared" si="5"/>
        <v>100</v>
      </c>
      <c r="R8" s="45">
        <f t="shared" si="6"/>
        <v>119.66566898281231</v>
      </c>
      <c r="S8" s="17">
        <v>6208</v>
      </c>
      <c r="T8" s="32">
        <v>825927872.67999995</v>
      </c>
      <c r="U8" s="46">
        <f t="shared" si="7"/>
        <v>105.43478260869566</v>
      </c>
      <c r="V8" s="46">
        <f t="shared" si="8"/>
        <v>138.30417314770131</v>
      </c>
      <c r="W8" s="46">
        <f t="shared" si="9"/>
        <v>100</v>
      </c>
      <c r="X8" s="46">
        <f t="shared" si="10"/>
        <v>124.62134463183415</v>
      </c>
    </row>
    <row r="9" spans="1:24" s="4" customFormat="1" ht="23.25" customHeight="1" x14ac:dyDescent="0.25">
      <c r="A9" s="71" t="s">
        <v>5</v>
      </c>
      <c r="B9" s="72"/>
      <c r="C9" s="19">
        <v>5888</v>
      </c>
      <c r="D9" s="27">
        <v>188583845.5</v>
      </c>
      <c r="E9" s="17">
        <v>6208</v>
      </c>
      <c r="F9" s="20">
        <v>209289451.16999999</v>
      </c>
      <c r="G9" s="17">
        <v>6208</v>
      </c>
      <c r="H9" s="20">
        <v>239964713.41999999</v>
      </c>
      <c r="I9" s="41">
        <f t="shared" si="0"/>
        <v>105.43478260869566</v>
      </c>
      <c r="J9" s="41">
        <f t="shared" si="1"/>
        <v>127.24563590469364</v>
      </c>
      <c r="K9" s="41">
        <v>104</v>
      </c>
      <c r="L9" s="41">
        <f t="shared" si="2"/>
        <v>114.65686018980638</v>
      </c>
      <c r="M9" s="17">
        <v>6208</v>
      </c>
      <c r="N9" s="20">
        <v>250447621.84999999</v>
      </c>
      <c r="O9" s="55">
        <f t="shared" si="3"/>
        <v>105.43478260869566</v>
      </c>
      <c r="P9" s="55">
        <f t="shared" si="4"/>
        <v>132.80438798242662</v>
      </c>
      <c r="Q9" s="45">
        <f t="shared" si="5"/>
        <v>100</v>
      </c>
      <c r="R9" s="45">
        <f t="shared" si="6"/>
        <v>119.66566898136131</v>
      </c>
      <c r="S9" s="17">
        <v>6208</v>
      </c>
      <c r="T9" s="32">
        <v>260819328.21000001</v>
      </c>
      <c r="U9" s="46">
        <f t="shared" si="7"/>
        <v>105.43478260869566</v>
      </c>
      <c r="V9" s="46">
        <f t="shared" si="8"/>
        <v>138.30417314827744</v>
      </c>
      <c r="W9" s="46">
        <f t="shared" si="9"/>
        <v>100</v>
      </c>
      <c r="X9" s="46">
        <f t="shared" si="10"/>
        <v>124.62134462675031</v>
      </c>
    </row>
    <row r="10" spans="1:24" s="4" customFormat="1" ht="38.25" customHeight="1" x14ac:dyDescent="0.25">
      <c r="A10" s="71" t="s">
        <v>6</v>
      </c>
      <c r="B10" s="72"/>
      <c r="C10" s="19">
        <v>775701</v>
      </c>
      <c r="D10" s="27">
        <v>37151157.149999999</v>
      </c>
      <c r="E10" s="17">
        <v>712698</v>
      </c>
      <c r="F10" s="20">
        <v>41230176.789999999</v>
      </c>
      <c r="G10" s="17">
        <v>712698</v>
      </c>
      <c r="H10" s="20">
        <v>44105025.670000002</v>
      </c>
      <c r="I10" s="41">
        <f t="shared" si="0"/>
        <v>91.877927191018188</v>
      </c>
      <c r="J10" s="41">
        <f t="shared" si="1"/>
        <v>118.71777100218803</v>
      </c>
      <c r="K10" s="41">
        <v>105</v>
      </c>
      <c r="L10" s="41">
        <f t="shared" si="2"/>
        <v>106.97268142856295</v>
      </c>
      <c r="M10" s="17">
        <v>712698</v>
      </c>
      <c r="N10" s="20">
        <v>45195303.899999999</v>
      </c>
      <c r="O10" s="55">
        <f t="shared" si="3"/>
        <v>91.877927191018188</v>
      </c>
      <c r="P10" s="55">
        <f t="shared" si="4"/>
        <v>121.65247967249387</v>
      </c>
      <c r="Q10" s="45">
        <f t="shared" si="5"/>
        <v>100</v>
      </c>
      <c r="R10" s="45">
        <f t="shared" si="6"/>
        <v>109.61705095322731</v>
      </c>
      <c r="S10" s="17">
        <v>712698</v>
      </c>
      <c r="T10" s="32">
        <v>46363557.369999997</v>
      </c>
      <c r="U10" s="46">
        <f t="shared" si="7"/>
        <v>91.877927191018188</v>
      </c>
      <c r="V10" s="46">
        <f t="shared" si="8"/>
        <v>124.79707477967479</v>
      </c>
      <c r="W10" s="46">
        <f t="shared" si="9"/>
        <v>100</v>
      </c>
      <c r="X10" s="46">
        <f t="shared" si="10"/>
        <v>112.45054224760213</v>
      </c>
    </row>
    <row r="11" spans="1:24" ht="54.75" customHeight="1" x14ac:dyDescent="0.25">
      <c r="A11" s="75" t="s">
        <v>7</v>
      </c>
      <c r="B11" s="75"/>
      <c r="C11" s="21">
        <v>662844</v>
      </c>
      <c r="D11" s="31">
        <v>11175068.07</v>
      </c>
      <c r="E11" s="17">
        <v>662844</v>
      </c>
      <c r="F11" s="22">
        <v>12402037.18</v>
      </c>
      <c r="G11" s="17">
        <v>662844</v>
      </c>
      <c r="H11" s="22">
        <v>13266791.720000001</v>
      </c>
      <c r="I11" s="41">
        <f t="shared" si="0"/>
        <v>100</v>
      </c>
      <c r="J11" s="41">
        <f t="shared" si="1"/>
        <v>118.71777099609201</v>
      </c>
      <c r="K11" s="41">
        <v>106</v>
      </c>
      <c r="L11" s="41">
        <f t="shared" si="2"/>
        <v>106.97268140265324</v>
      </c>
      <c r="M11" s="17">
        <v>662844</v>
      </c>
      <c r="N11" s="23">
        <v>13594747.41</v>
      </c>
      <c r="O11" s="55">
        <f t="shared" si="3"/>
        <v>100</v>
      </c>
      <c r="P11" s="55">
        <f t="shared" si="4"/>
        <v>121.65247965241252</v>
      </c>
      <c r="Q11" s="45">
        <f t="shared" si="5"/>
        <v>100</v>
      </c>
      <c r="R11" s="45">
        <f t="shared" si="6"/>
        <v>109.61705091421119</v>
      </c>
      <c r="S11" s="17">
        <v>662844</v>
      </c>
      <c r="T11" s="24">
        <v>13946158.060000001</v>
      </c>
      <c r="U11" s="46">
        <f t="shared" si="7"/>
        <v>100</v>
      </c>
      <c r="V11" s="46">
        <f t="shared" si="8"/>
        <v>124.7970748154915</v>
      </c>
      <c r="W11" s="46">
        <f t="shared" si="9"/>
        <v>100</v>
      </c>
      <c r="X11" s="46">
        <f t="shared" si="10"/>
        <v>112.45054225841307</v>
      </c>
    </row>
    <row r="12" spans="1:24" s="4" customFormat="1" ht="72.75" customHeight="1" x14ac:dyDescent="0.25">
      <c r="A12" s="73" t="s">
        <v>8</v>
      </c>
      <c r="B12" s="74"/>
      <c r="C12" s="19">
        <v>470</v>
      </c>
      <c r="D12" s="27">
        <v>17857171.690000001</v>
      </c>
      <c r="E12" s="21">
        <v>470</v>
      </c>
      <c r="F12" s="20">
        <v>19817803.870000001</v>
      </c>
      <c r="G12" s="19">
        <v>470</v>
      </c>
      <c r="H12" s="20">
        <v>23427431.129999999</v>
      </c>
      <c r="I12" s="41">
        <f t="shared" si="0"/>
        <v>100</v>
      </c>
      <c r="J12" s="41">
        <f t="shared" si="1"/>
        <v>131.19340249788459</v>
      </c>
      <c r="K12" s="41">
        <v>107</v>
      </c>
      <c r="L12" s="41">
        <f t="shared" si="2"/>
        <v>118.21406288849299</v>
      </c>
      <c r="M12" s="17">
        <v>470</v>
      </c>
      <c r="N12" s="29">
        <v>24154310.690000001</v>
      </c>
      <c r="O12" s="55">
        <f t="shared" si="3"/>
        <v>100</v>
      </c>
      <c r="P12" s="55">
        <f t="shared" si="4"/>
        <v>135.26392146146185</v>
      </c>
      <c r="Q12" s="45">
        <f t="shared" si="5"/>
        <v>100</v>
      </c>
      <c r="R12" s="45">
        <f t="shared" si="6"/>
        <v>121.88187373558866</v>
      </c>
      <c r="S12" s="17">
        <v>470</v>
      </c>
      <c r="T12" s="34">
        <v>25003531.600000001</v>
      </c>
      <c r="U12" s="46">
        <f t="shared" si="7"/>
        <v>100</v>
      </c>
      <c r="V12" s="46">
        <f t="shared" si="8"/>
        <v>140.01955087883238</v>
      </c>
      <c r="W12" s="46">
        <f t="shared" si="9"/>
        <v>100</v>
      </c>
      <c r="X12" s="46">
        <f t="shared" si="10"/>
        <v>126.16701509419066</v>
      </c>
    </row>
    <row r="13" spans="1:24" s="4" customFormat="1" ht="39.75" customHeight="1" x14ac:dyDescent="0.25">
      <c r="A13" s="71" t="s">
        <v>9</v>
      </c>
      <c r="B13" s="72"/>
      <c r="C13" s="19">
        <v>490</v>
      </c>
      <c r="D13" s="30">
        <v>17047781.469999999</v>
      </c>
      <c r="E13" s="19">
        <v>490</v>
      </c>
      <c r="F13" s="20">
        <v>18919546.469999999</v>
      </c>
      <c r="G13" s="19">
        <v>490</v>
      </c>
      <c r="H13" s="20">
        <v>22365564.57</v>
      </c>
      <c r="I13" s="41">
        <f t="shared" si="0"/>
        <v>100</v>
      </c>
      <c r="J13" s="41">
        <f t="shared" si="1"/>
        <v>131.19340255128225</v>
      </c>
      <c r="K13" s="41">
        <v>108</v>
      </c>
      <c r="L13" s="41">
        <f t="shared" si="2"/>
        <v>118.21406292938481</v>
      </c>
      <c r="M13" s="17">
        <v>490</v>
      </c>
      <c r="N13" s="23">
        <v>23059497.75</v>
      </c>
      <c r="O13" s="55">
        <f t="shared" si="3"/>
        <v>100</v>
      </c>
      <c r="P13" s="55">
        <f t="shared" si="4"/>
        <v>135.26392152890497</v>
      </c>
      <c r="Q13" s="45">
        <f t="shared" si="5"/>
        <v>100</v>
      </c>
      <c r="R13" s="45">
        <f t="shared" si="6"/>
        <v>121.88187378891224</v>
      </c>
      <c r="S13" s="17">
        <v>490</v>
      </c>
      <c r="T13" s="24">
        <v>23870227.059999999</v>
      </c>
      <c r="U13" s="46">
        <f t="shared" si="7"/>
        <v>100</v>
      </c>
      <c r="V13" s="46">
        <f t="shared" si="8"/>
        <v>140.01955094277733</v>
      </c>
      <c r="W13" s="46">
        <f t="shared" si="9"/>
        <v>100</v>
      </c>
      <c r="X13" s="46">
        <f t="shared" si="10"/>
        <v>126.16701514410033</v>
      </c>
    </row>
    <row r="14" spans="1:24" ht="33.75" customHeight="1" x14ac:dyDescent="0.25">
      <c r="A14" s="61" t="s">
        <v>20</v>
      </c>
      <c r="B14" s="61"/>
      <c r="C14" s="21">
        <v>4094</v>
      </c>
      <c r="D14" s="27">
        <v>7581433.2400000002</v>
      </c>
      <c r="E14" s="17">
        <v>6321</v>
      </c>
      <c r="F14" s="22">
        <v>8413838.4100000001</v>
      </c>
      <c r="G14" s="17">
        <v>6321</v>
      </c>
      <c r="H14" s="22">
        <v>8576832.5099999998</v>
      </c>
      <c r="I14" s="41">
        <f t="shared" si="0"/>
        <v>154.39667806546166</v>
      </c>
      <c r="J14" s="41">
        <f t="shared" si="1"/>
        <v>113.12943395383641</v>
      </c>
      <c r="K14" s="41">
        <v>109</v>
      </c>
      <c r="L14" s="41">
        <f t="shared" si="2"/>
        <v>101.93721452751312</v>
      </c>
      <c r="M14" s="17">
        <v>6321</v>
      </c>
      <c r="N14" s="23">
        <v>8649766.7800000012</v>
      </c>
      <c r="O14" s="55">
        <f t="shared" si="3"/>
        <v>154.39667806546166</v>
      </c>
      <c r="P14" s="55">
        <f t="shared" si="4"/>
        <v>114.09144559057016</v>
      </c>
      <c r="Q14" s="45">
        <f t="shared" si="5"/>
        <v>100</v>
      </c>
      <c r="R14" s="45">
        <f t="shared" si="6"/>
        <v>102.80405159337973</v>
      </c>
      <c r="S14" s="17">
        <v>6321</v>
      </c>
      <c r="T14" s="24">
        <v>8732065.9500000011</v>
      </c>
      <c r="U14" s="46">
        <f t="shared" si="7"/>
        <v>154.39667806546166</v>
      </c>
      <c r="V14" s="46">
        <f t="shared" si="8"/>
        <v>115.17698136454212</v>
      </c>
      <c r="W14" s="46">
        <f t="shared" si="9"/>
        <v>100</v>
      </c>
      <c r="X14" s="46">
        <f t="shared" si="10"/>
        <v>103.78219219924382</v>
      </c>
    </row>
    <row r="15" spans="1:24" ht="48" customHeight="1" x14ac:dyDescent="0.25">
      <c r="A15" s="61" t="s">
        <v>10</v>
      </c>
      <c r="B15" s="61"/>
      <c r="C15" s="21">
        <v>110</v>
      </c>
      <c r="D15" s="27">
        <v>5985393.46</v>
      </c>
      <c r="E15" s="25">
        <v>110</v>
      </c>
      <c r="F15" s="22">
        <v>6642561.0700000003</v>
      </c>
      <c r="G15" s="25">
        <v>110</v>
      </c>
      <c r="H15" s="22">
        <v>7689294.9100000001</v>
      </c>
      <c r="I15" s="41">
        <f t="shared" si="0"/>
        <v>100</v>
      </c>
      <c r="J15" s="41">
        <f t="shared" si="1"/>
        <v>128.46765983534857</v>
      </c>
      <c r="K15" s="41">
        <v>110</v>
      </c>
      <c r="L15" s="41">
        <f t="shared" si="2"/>
        <v>115.75798594803133</v>
      </c>
      <c r="M15" s="17">
        <v>110</v>
      </c>
      <c r="N15" s="23">
        <v>7918078.2599999998</v>
      </c>
      <c r="O15" s="55">
        <f t="shared" si="3"/>
        <v>100</v>
      </c>
      <c r="P15" s="55">
        <f t="shared" si="4"/>
        <v>132.2900209136794</v>
      </c>
      <c r="Q15" s="45">
        <f t="shared" si="5"/>
        <v>100</v>
      </c>
      <c r="R15" s="45">
        <f t="shared" si="6"/>
        <v>119.20218988667874</v>
      </c>
      <c r="S15" s="17">
        <v>110</v>
      </c>
      <c r="T15" s="24">
        <v>8181653.5599999996</v>
      </c>
      <c r="U15" s="46">
        <f t="shared" si="7"/>
        <v>100</v>
      </c>
      <c r="V15" s="46">
        <f t="shared" si="8"/>
        <v>136.69366290917156</v>
      </c>
      <c r="W15" s="46">
        <f t="shared" si="9"/>
        <v>100</v>
      </c>
      <c r="X15" s="46">
        <f t="shared" si="10"/>
        <v>123.17016695489711</v>
      </c>
    </row>
    <row r="16" spans="1:24" ht="162.75" customHeight="1" x14ac:dyDescent="0.25">
      <c r="A16" s="61" t="s">
        <v>11</v>
      </c>
      <c r="B16" s="61"/>
      <c r="C16" s="21">
        <v>132</v>
      </c>
      <c r="D16" s="27">
        <v>566142.63</v>
      </c>
      <c r="E16" s="25">
        <v>115</v>
      </c>
      <c r="F16" s="22">
        <v>628302.38</v>
      </c>
      <c r="G16" s="25">
        <v>115</v>
      </c>
      <c r="H16" s="22">
        <v>742741.77</v>
      </c>
      <c r="I16" s="41">
        <f t="shared" si="0"/>
        <v>87.121212121212125</v>
      </c>
      <c r="J16" s="41">
        <f t="shared" si="1"/>
        <v>131.19340085730693</v>
      </c>
      <c r="K16" s="41">
        <v>111</v>
      </c>
      <c r="L16" s="41">
        <f t="shared" si="2"/>
        <v>118.21406278932129</v>
      </c>
      <c r="M16" s="17">
        <v>115</v>
      </c>
      <c r="N16" s="23">
        <v>765786.72</v>
      </c>
      <c r="O16" s="55">
        <f t="shared" si="3"/>
        <v>87.121212121212125</v>
      </c>
      <c r="P16" s="55">
        <f t="shared" si="4"/>
        <v>135.26392103700087</v>
      </c>
      <c r="Q16" s="45">
        <f t="shared" si="5"/>
        <v>100</v>
      </c>
      <c r="R16" s="45">
        <f t="shared" si="6"/>
        <v>121.8818747750088</v>
      </c>
      <c r="S16" s="17">
        <v>115</v>
      </c>
      <c r="T16" s="24">
        <v>792710.36</v>
      </c>
      <c r="U16" s="46">
        <f t="shared" si="7"/>
        <v>87.121212121212125</v>
      </c>
      <c r="V16" s="46">
        <f t="shared" si="8"/>
        <v>140.0195494905586</v>
      </c>
      <c r="W16" s="46">
        <f t="shared" si="9"/>
        <v>100</v>
      </c>
      <c r="X16" s="46">
        <f t="shared" si="10"/>
        <v>126.16701531514174</v>
      </c>
    </row>
    <row r="17" spans="1:24" ht="69" customHeight="1" x14ac:dyDescent="0.25">
      <c r="A17" s="61" t="s">
        <v>12</v>
      </c>
      <c r="B17" s="61"/>
      <c r="C17" s="21">
        <v>2</v>
      </c>
      <c r="D17" s="27">
        <v>1143095.6399999999</v>
      </c>
      <c r="E17" s="25">
        <v>4</v>
      </c>
      <c r="F17" s="22">
        <v>1268602.0900000001</v>
      </c>
      <c r="G17" s="25">
        <v>4</v>
      </c>
      <c r="H17" s="22">
        <v>1432924.35</v>
      </c>
      <c r="I17" s="41">
        <f t="shared" si="0"/>
        <v>200</v>
      </c>
      <c r="J17" s="41">
        <f t="shared" si="1"/>
        <v>125.35472097505334</v>
      </c>
      <c r="K17" s="41">
        <v>112</v>
      </c>
      <c r="L17" s="41">
        <f t="shared" si="2"/>
        <v>112.9530182312722</v>
      </c>
      <c r="M17" s="17">
        <v>4</v>
      </c>
      <c r="N17" s="23">
        <v>1473377.96</v>
      </c>
      <c r="O17" s="55">
        <f t="shared" si="3"/>
        <v>200</v>
      </c>
      <c r="P17" s="55">
        <f t="shared" si="4"/>
        <v>128.89367332378242</v>
      </c>
      <c r="Q17" s="45">
        <f t="shared" si="5"/>
        <v>100</v>
      </c>
      <c r="R17" s="45">
        <f t="shared" si="6"/>
        <v>116.14185185521804</v>
      </c>
      <c r="S17" s="17">
        <v>4</v>
      </c>
      <c r="T17" s="24">
        <v>1519120.69</v>
      </c>
      <c r="U17" s="46">
        <f t="shared" si="7"/>
        <v>200</v>
      </c>
      <c r="V17" s="46">
        <f t="shared" si="8"/>
        <v>132.8953271136613</v>
      </c>
      <c r="W17" s="46">
        <f t="shared" si="9"/>
        <v>100</v>
      </c>
      <c r="X17" s="46">
        <f>T17/F17*100</f>
        <v>119.7476105372016</v>
      </c>
    </row>
    <row r="18" spans="1:24" ht="52.5" customHeight="1" x14ac:dyDescent="0.25">
      <c r="A18" s="61" t="s">
        <v>13</v>
      </c>
      <c r="B18" s="61"/>
      <c r="C18" s="21">
        <v>8</v>
      </c>
      <c r="D18" s="27">
        <v>877489.83</v>
      </c>
      <c r="E18" s="25">
        <v>12</v>
      </c>
      <c r="F18" s="22">
        <v>973834.02</v>
      </c>
      <c r="G18" s="25">
        <v>12</v>
      </c>
      <c r="H18" s="22">
        <v>1077051.3</v>
      </c>
      <c r="I18" s="41">
        <f t="shared" si="0"/>
        <v>150</v>
      </c>
      <c r="J18" s="41">
        <f t="shared" si="1"/>
        <v>122.74231144080612</v>
      </c>
      <c r="K18" s="41">
        <v>113</v>
      </c>
      <c r="L18" s="41">
        <f t="shared" si="2"/>
        <v>110.59906286699656</v>
      </c>
      <c r="M18" s="17">
        <v>12</v>
      </c>
      <c r="N18" s="22">
        <v>1106018.22</v>
      </c>
      <c r="O18" s="55">
        <f t="shared" si="3"/>
        <v>150</v>
      </c>
      <c r="P18" s="55">
        <f t="shared" si="4"/>
        <v>126.0434232041185</v>
      </c>
      <c r="Q18" s="45">
        <f t="shared" si="5"/>
        <v>100</v>
      </c>
      <c r="R18" s="45">
        <f t="shared" si="6"/>
        <v>113.57358618463545</v>
      </c>
      <c r="S18" s="17">
        <v>12</v>
      </c>
      <c r="T18" s="33">
        <v>1138172.1000000001</v>
      </c>
      <c r="U18" s="46">
        <f t="shared" si="7"/>
        <v>150</v>
      </c>
      <c r="V18" s="46">
        <f t="shared" si="8"/>
        <v>129.70772550150241</v>
      </c>
      <c r="W18" s="46">
        <f t="shared" si="9"/>
        <v>100</v>
      </c>
      <c r="X18" s="46">
        <f t="shared" si="10"/>
        <v>116.87536855613239</v>
      </c>
    </row>
    <row r="19" spans="1:24" s="4" customFormat="1" ht="51" customHeight="1" x14ac:dyDescent="0.25">
      <c r="A19" s="67" t="s">
        <v>28</v>
      </c>
      <c r="B19" s="68"/>
      <c r="C19" s="21">
        <v>17</v>
      </c>
      <c r="D19" s="27">
        <v>1723813.69</v>
      </c>
      <c r="E19" s="25">
        <v>30</v>
      </c>
      <c r="F19" s="22">
        <v>1913080.2</v>
      </c>
      <c r="G19" s="25">
        <v>30</v>
      </c>
      <c r="H19" s="22">
        <v>2046473.19</v>
      </c>
      <c r="I19" s="41">
        <f t="shared" si="0"/>
        <v>176.47058823529412</v>
      </c>
      <c r="J19" s="41">
        <f t="shared" si="1"/>
        <v>118.71777106028205</v>
      </c>
      <c r="K19" s="41">
        <v>114</v>
      </c>
      <c r="L19" s="41">
        <f t="shared" si="2"/>
        <v>106.97268154257202</v>
      </c>
      <c r="M19" s="25">
        <v>30</v>
      </c>
      <c r="N19" s="26">
        <v>2097062.1</v>
      </c>
      <c r="O19" s="55">
        <f t="shared" si="3"/>
        <v>176.47058823529412</v>
      </c>
      <c r="P19" s="55">
        <f t="shared" si="4"/>
        <v>121.65247974100961</v>
      </c>
      <c r="Q19" s="45">
        <f t="shared" si="5"/>
        <v>100</v>
      </c>
      <c r="R19" s="45">
        <f t="shared" si="6"/>
        <v>109.61705107815136</v>
      </c>
      <c r="S19" s="25">
        <v>30</v>
      </c>
      <c r="T19" s="27">
        <v>2151269.06</v>
      </c>
      <c r="U19" s="46">
        <f t="shared" si="7"/>
        <v>176.47058823529412</v>
      </c>
      <c r="V19" s="46">
        <f t="shared" si="8"/>
        <v>124.79707479292614</v>
      </c>
      <c r="W19" s="46">
        <f t="shared" si="9"/>
        <v>100</v>
      </c>
      <c r="X19" s="46">
        <f t="shared" si="10"/>
        <v>112.45054232436257</v>
      </c>
    </row>
    <row r="20" spans="1:24" s="4" customFormat="1" ht="36.75" customHeight="1" x14ac:dyDescent="0.25">
      <c r="A20" s="61" t="s">
        <v>21</v>
      </c>
      <c r="B20" s="61"/>
      <c r="C20" s="21">
        <v>155</v>
      </c>
      <c r="D20" s="27">
        <v>2090057.8</v>
      </c>
      <c r="E20" s="25">
        <v>275</v>
      </c>
      <c r="F20" s="22">
        <v>2319536.16</v>
      </c>
      <c r="G20" s="25">
        <v>275</v>
      </c>
      <c r="H20" s="22">
        <v>3279010.45</v>
      </c>
      <c r="I20" s="41">
        <f>G20/C20*100</f>
        <v>177.41935483870967</v>
      </c>
      <c r="J20" s="41">
        <f>IFERROR(H20/D20*100,"-")</f>
        <v>156.88611338882589</v>
      </c>
      <c r="K20" s="41">
        <v>115</v>
      </c>
      <c r="L20" s="41">
        <f t="shared" si="2"/>
        <v>141.36492056239382</v>
      </c>
      <c r="M20" s="25">
        <v>275</v>
      </c>
      <c r="N20" s="26">
        <v>3410176.26</v>
      </c>
      <c r="O20" s="55">
        <f t="shared" si="3"/>
        <v>177.41935483870967</v>
      </c>
      <c r="P20" s="55">
        <f>N20/D20*100</f>
        <v>163.16181590767488</v>
      </c>
      <c r="Q20" s="45">
        <f t="shared" si="5"/>
        <v>100</v>
      </c>
      <c r="R20" s="45">
        <f t="shared" si="6"/>
        <v>147.01974984515869</v>
      </c>
      <c r="S20" s="25">
        <v>275</v>
      </c>
      <c r="T20" s="27">
        <v>3546574.14</v>
      </c>
      <c r="U20" s="46">
        <f t="shared" si="7"/>
        <v>177.41935483870967</v>
      </c>
      <c r="V20" s="46">
        <f t="shared" si="8"/>
        <v>169.68784978099649</v>
      </c>
      <c r="W20" s="46">
        <f t="shared" si="9"/>
        <v>100</v>
      </c>
      <c r="X20" s="46">
        <f t="shared" si="10"/>
        <v>152.90014448405927</v>
      </c>
    </row>
    <row r="21" spans="1:24" ht="21.75" customHeight="1" x14ac:dyDescent="0.25">
      <c r="A21" s="66"/>
      <c r="B21" s="66"/>
      <c r="C21" s="13" t="s">
        <v>14</v>
      </c>
      <c r="D21" s="18">
        <f>SUM(D5:D20)</f>
        <v>1709138235.2129347</v>
      </c>
      <c r="E21" s="6" t="s">
        <v>14</v>
      </c>
      <c r="F21" s="7">
        <f>SUM(F5:F20)</f>
        <v>1896793451.5300002</v>
      </c>
      <c r="G21" s="6" t="s">
        <v>14</v>
      </c>
      <c r="H21" s="18">
        <f>SUM(H5:H20)</f>
        <v>2240388010.9100003</v>
      </c>
      <c r="I21" s="42" t="s">
        <v>14</v>
      </c>
      <c r="J21" s="42"/>
      <c r="K21" s="42" t="s">
        <v>14</v>
      </c>
      <c r="L21" s="42"/>
      <c r="M21" s="6" t="s">
        <v>14</v>
      </c>
      <c r="N21" s="18">
        <f>SUM(N5:N20)</f>
        <v>2327576213.75</v>
      </c>
      <c r="O21" s="42" t="s">
        <v>14</v>
      </c>
      <c r="P21" s="42"/>
      <c r="Q21" s="42" t="s">
        <v>14</v>
      </c>
      <c r="R21" s="42"/>
      <c r="S21" s="6" t="s">
        <v>14</v>
      </c>
      <c r="T21" s="18">
        <f>SUM(T5:T20)</f>
        <v>2426210150.3499994</v>
      </c>
      <c r="U21" s="6" t="s">
        <v>14</v>
      </c>
      <c r="V21" s="6"/>
      <c r="W21" s="6" t="s">
        <v>14</v>
      </c>
      <c r="X21" s="6" t="s">
        <v>14</v>
      </c>
    </row>
    <row r="22" spans="1:24" ht="43.5" customHeight="1" x14ac:dyDescent="0.25">
      <c r="A22" s="57" t="s">
        <v>30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24" ht="117.75" customHeight="1" x14ac:dyDescent="0.25">
      <c r="A23" s="61" t="s">
        <v>15</v>
      </c>
      <c r="B23" s="61"/>
      <c r="C23" s="14">
        <v>1569.23</v>
      </c>
      <c r="D23" s="27">
        <v>10799422.77</v>
      </c>
      <c r="E23" s="1">
        <v>1600</v>
      </c>
      <c r="F23" s="2">
        <v>10739317.99</v>
      </c>
      <c r="G23" s="1">
        <v>1600</v>
      </c>
      <c r="H23" s="9">
        <v>11893965.199999999</v>
      </c>
      <c r="I23" s="43">
        <f>G23/C23*100</f>
        <v>101.96083429452661</v>
      </c>
      <c r="J23" s="43">
        <f>H23/D23*100</f>
        <v>110.13519382758639</v>
      </c>
      <c r="K23" s="44">
        <f>G23/E23*100</f>
        <v>100</v>
      </c>
      <c r="L23" s="44">
        <f>H23/F23*100</f>
        <v>110.75158786689394</v>
      </c>
      <c r="M23" s="1">
        <v>1600</v>
      </c>
      <c r="N23" s="9">
        <v>11300714.98</v>
      </c>
      <c r="O23" s="43">
        <f>M23/C23*100</f>
        <v>101.96083429452661</v>
      </c>
      <c r="P23" s="43">
        <f>N23/D23*100</f>
        <v>104.64184263063166</v>
      </c>
      <c r="Q23" s="43">
        <f>M23/E23*100</f>
        <v>100</v>
      </c>
      <c r="R23" s="43">
        <f>N23/F23*100</f>
        <v>105.22749201134327</v>
      </c>
      <c r="S23" s="3">
        <v>1600</v>
      </c>
      <c r="T23" s="11">
        <v>11752879.800000001</v>
      </c>
      <c r="U23" s="56">
        <f>S23/C23*100</f>
        <v>101.96083429452661</v>
      </c>
      <c r="V23" s="56">
        <f>T23/D23*100</f>
        <v>108.82877770697741</v>
      </c>
      <c r="W23" s="56">
        <f>S23/E23*100</f>
        <v>100</v>
      </c>
      <c r="X23" s="56">
        <f>T23/F23*100</f>
        <v>109.43786012243781</v>
      </c>
    </row>
    <row r="24" spans="1:24" ht="18.75" x14ac:dyDescent="0.25">
      <c r="A24" s="66"/>
      <c r="B24" s="66"/>
      <c r="C24" s="15">
        <v>1569.23</v>
      </c>
      <c r="D24" s="54">
        <v>10799422.77</v>
      </c>
      <c r="E24" s="35">
        <v>1600</v>
      </c>
      <c r="F24" s="7">
        <f>F23</f>
        <v>10739317.99</v>
      </c>
      <c r="G24" s="35">
        <v>1600</v>
      </c>
      <c r="H24" s="18">
        <f>H23</f>
        <v>11893965.199999999</v>
      </c>
      <c r="I24" s="7">
        <f>G24/C24*100</f>
        <v>101.96083429452661</v>
      </c>
      <c r="J24" s="7">
        <f>J23</f>
        <v>110.13519382758639</v>
      </c>
      <c r="K24" s="5">
        <f>G24/E24*100</f>
        <v>100</v>
      </c>
      <c r="L24" s="5"/>
      <c r="M24" s="35">
        <v>1600</v>
      </c>
      <c r="N24" s="18">
        <f>N23</f>
        <v>11300714.98</v>
      </c>
      <c r="O24" s="36">
        <f>M24/C24*100</f>
        <v>101.96083429452661</v>
      </c>
      <c r="P24" s="36"/>
      <c r="Q24" s="36">
        <f>M24/E24*100</f>
        <v>100</v>
      </c>
      <c r="R24" s="36"/>
      <c r="S24" s="37">
        <v>1600</v>
      </c>
      <c r="T24" s="12">
        <f>T23</f>
        <v>11752879.800000001</v>
      </c>
      <c r="U24" s="39">
        <f>S24/C24*100</f>
        <v>101.96083429452661</v>
      </c>
      <c r="V24" s="39"/>
      <c r="W24" s="39">
        <f>S24/E24*100</f>
        <v>100</v>
      </c>
      <c r="X24" s="39">
        <f>T24/F24*100</f>
        <v>109.43786012243781</v>
      </c>
    </row>
    <row r="25" spans="1:24" s="4" customFormat="1" ht="46.5" customHeight="1" x14ac:dyDescent="0.25">
      <c r="A25" s="59" t="s">
        <v>31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41.25" customHeight="1" x14ac:dyDescent="0.25">
      <c r="A26" s="61" t="s">
        <v>27</v>
      </c>
      <c r="B26" s="61"/>
      <c r="C26" s="14" t="s">
        <v>32</v>
      </c>
      <c r="D26" s="14" t="s">
        <v>32</v>
      </c>
      <c r="E26" s="2">
        <v>54</v>
      </c>
      <c r="F26" s="2">
        <v>1381411.26</v>
      </c>
      <c r="G26" s="2">
        <v>54</v>
      </c>
      <c r="H26" s="9">
        <v>1381411.26</v>
      </c>
      <c r="I26" s="43" t="s">
        <v>32</v>
      </c>
      <c r="J26" s="43" t="s">
        <v>32</v>
      </c>
      <c r="K26" s="44">
        <f>G26/E26*100</f>
        <v>100</v>
      </c>
      <c r="L26" s="44">
        <f>H26/F26*100</f>
        <v>100</v>
      </c>
      <c r="M26" s="1">
        <v>54</v>
      </c>
      <c r="N26" s="9">
        <v>1381411.26</v>
      </c>
      <c r="O26" s="43" t="s">
        <v>32</v>
      </c>
      <c r="P26" s="43" t="s">
        <v>32</v>
      </c>
      <c r="Q26" s="43">
        <f>M26/E26*100</f>
        <v>100</v>
      </c>
      <c r="R26" s="43">
        <f>N26/F26*100</f>
        <v>100</v>
      </c>
      <c r="S26" s="3">
        <v>54</v>
      </c>
      <c r="T26" s="11">
        <v>1381411.26</v>
      </c>
      <c r="U26" s="47" t="s">
        <v>32</v>
      </c>
      <c r="V26" s="47" t="s">
        <v>32</v>
      </c>
      <c r="W26" s="56">
        <f>S26/E26*100</f>
        <v>100</v>
      </c>
      <c r="X26" s="56">
        <f>T26/F26*100</f>
        <v>100</v>
      </c>
    </row>
    <row r="27" spans="1:24" ht="18.75" x14ac:dyDescent="0.25">
      <c r="A27" s="66"/>
      <c r="B27" s="66"/>
      <c r="C27" s="15" t="s">
        <v>32</v>
      </c>
      <c r="D27" s="15" t="s">
        <v>32</v>
      </c>
      <c r="E27" s="7">
        <v>54</v>
      </c>
      <c r="F27" s="7">
        <f>F26</f>
        <v>1381411.26</v>
      </c>
      <c r="G27" s="7">
        <v>54</v>
      </c>
      <c r="H27" s="18">
        <f>H26</f>
        <v>1381411.26</v>
      </c>
      <c r="I27" s="7" t="s">
        <v>32</v>
      </c>
      <c r="J27" s="7" t="s">
        <v>32</v>
      </c>
      <c r="K27" s="5">
        <f>G27/E27*100</f>
        <v>100</v>
      </c>
      <c r="L27" s="5">
        <f>H27/F27*100</f>
        <v>100</v>
      </c>
      <c r="M27" s="35">
        <v>54</v>
      </c>
      <c r="N27" s="18">
        <f>N26</f>
        <v>1381411.26</v>
      </c>
      <c r="O27" s="7" t="s">
        <v>32</v>
      </c>
      <c r="P27" s="7" t="s">
        <v>32</v>
      </c>
      <c r="Q27" s="36">
        <f>M27/E27*100</f>
        <v>100</v>
      </c>
      <c r="R27" s="36">
        <f>N27/F27*100</f>
        <v>100</v>
      </c>
      <c r="S27" s="37">
        <v>54</v>
      </c>
      <c r="T27" s="12">
        <f>T26</f>
        <v>1381411.26</v>
      </c>
      <c r="U27" s="38" t="s">
        <v>32</v>
      </c>
      <c r="V27" s="38" t="s">
        <v>32</v>
      </c>
      <c r="W27" s="39">
        <f>S27/E27*100</f>
        <v>100</v>
      </c>
      <c r="X27" s="39">
        <f>T27/F27*100</f>
        <v>100</v>
      </c>
    </row>
  </sheetData>
  <mergeCells count="37">
    <mergeCell ref="U2:V2"/>
    <mergeCell ref="W2:X2"/>
    <mergeCell ref="A26:B26"/>
    <mergeCell ref="A27:B27"/>
    <mergeCell ref="C2:D2"/>
    <mergeCell ref="A5:B5"/>
    <mergeCell ref="A6:B6"/>
    <mergeCell ref="A7:B7"/>
    <mergeCell ref="A8:B8"/>
    <mergeCell ref="A9:B9"/>
    <mergeCell ref="A10:B10"/>
    <mergeCell ref="A12:B12"/>
    <mergeCell ref="A13:B13"/>
    <mergeCell ref="A24:B24"/>
    <mergeCell ref="A11:B11"/>
    <mergeCell ref="A15:B15"/>
    <mergeCell ref="S2:T2"/>
    <mergeCell ref="I2:J2"/>
    <mergeCell ref="K2:L2"/>
    <mergeCell ref="O2:P2"/>
    <mergeCell ref="Q2:R2"/>
    <mergeCell ref="A4:X4"/>
    <mergeCell ref="A22:X22"/>
    <mergeCell ref="A25:X25"/>
    <mergeCell ref="A23:B23"/>
    <mergeCell ref="A1:T1"/>
    <mergeCell ref="A2:B3"/>
    <mergeCell ref="E2:F2"/>
    <mergeCell ref="G2:H2"/>
    <mergeCell ref="M2:N2"/>
    <mergeCell ref="A21:B21"/>
    <mergeCell ref="A17:B17"/>
    <mergeCell ref="A18:B18"/>
    <mergeCell ref="A19:B19"/>
    <mergeCell ref="A20:B20"/>
    <mergeCell ref="A14:B14"/>
    <mergeCell ref="A16:B16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2022-11-02T07:07:26Z</dcterms:modified>
</cp:coreProperties>
</file>