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вода" sheetId="1" r:id="rId1"/>
    <sheet name="Электро" sheetId="2" r:id="rId2"/>
    <sheet name="Тепло" sheetId="3" r:id="rId3"/>
    <sheet name="ГВС" sheetId="4" r:id="rId4"/>
  </sheets>
  <definedNames/>
  <calcPr fullCalcOnLoad="1"/>
</workbook>
</file>

<file path=xl/sharedStrings.xml><?xml version="1.0" encoding="utf-8"?>
<sst xmlns="http://schemas.openxmlformats.org/spreadsheetml/2006/main" count="718" uniqueCount="309">
  <si>
    <t>Категории жилого фонда</t>
  </si>
  <si>
    <t>Норматив потребления на 1 чел. в мес., м3</t>
  </si>
  <si>
    <t>Экономически обоснованный тариф с НДС руб./м3</t>
  </si>
  <si>
    <t>Плата населения на 1 чел. руб./мес.</t>
  </si>
  <si>
    <t>Водоснабжение</t>
  </si>
  <si>
    <t>за услуги холодного водоснабжения и водоотведения</t>
  </si>
  <si>
    <t xml:space="preserve">1.1. С централизованным горячим </t>
  </si>
  <si>
    <t>водоснабжением, оборудованные</t>
  </si>
  <si>
    <t>умывальниками, мойками и душами</t>
  </si>
  <si>
    <t xml:space="preserve">ваннами, с водонагревателями на </t>
  </si>
  <si>
    <t>твёрдом топливе</t>
  </si>
  <si>
    <t>2. Общежития:</t>
  </si>
  <si>
    <t>1. Жилые дома квартирного типа:</t>
  </si>
  <si>
    <t>2.1. С водопроводом, канализацией, ваннами без горячего водоснабжения</t>
  </si>
  <si>
    <t>2.2. С общими кухнями и блоками душевых</t>
  </si>
  <si>
    <t>на этажах, с горячим водоснабжением</t>
  </si>
  <si>
    <t>2.3. С общими кухнями и блоками душевых на этажах без горячего водоснабжения</t>
  </si>
  <si>
    <t>3. Уличные водоразборные колонки</t>
  </si>
  <si>
    <t>4. Коттеджи, индивидуальные жилые дома</t>
  </si>
  <si>
    <t>Водоотведение</t>
  </si>
  <si>
    <t xml:space="preserve">унитарного предприятия "Приморский водоканал" в сфере водоснабжения, водоотведения и очистки сточных вод" </t>
  </si>
  <si>
    <t>государственного унитарного предприятия "Приморский водоканал" в сфере водоснабжения, водоотведения и очистки сточных вод"</t>
  </si>
  <si>
    <r>
      <t xml:space="preserve">   Примечание:</t>
    </r>
    <r>
      <rPr>
        <sz val="9.5"/>
        <rFont val="Arial Cyr"/>
        <family val="0"/>
      </rPr>
      <t xml:space="preserve"> нормативы потребления установлены постановлением администрации Артемовского городского округа от 01.12.2005 №  438-па "Об </t>
    </r>
  </si>
  <si>
    <t xml:space="preserve">   Тарифы на холодное водоснабжение/водоотведение установлены следующими постановлениями:</t>
  </si>
  <si>
    <t xml:space="preserve">   1. На 2008 год - постановление администрации Примосркого края от 23.11.2007 № 305-па "Об установлении тарифов на услуги краевого </t>
  </si>
  <si>
    <t xml:space="preserve">   2. На 2009 год  - постановление главы города Владивостока от 24.11.2008 № 634 "Об установлении тарифов на услуги краевого государственного</t>
  </si>
  <si>
    <t>водоканал" в сфере водоснабжения, водоотведения и очистки сточных вод"</t>
  </si>
  <si>
    <t>1.2. С ваннами длиной от 1500 до 1700 мм, оборудованные душами</t>
  </si>
  <si>
    <t>1.3. С водопроводом, канализацией,</t>
  </si>
  <si>
    <t>1.4. С водопроводом, канализацией, ваннами, с электротитанами</t>
  </si>
  <si>
    <t>1.5. С водопроводом, канализацией, ваннами, с газовыми нагревателями</t>
  </si>
  <si>
    <t>1.6. Без горячего водоснабжения, ванн и душа</t>
  </si>
  <si>
    <t xml:space="preserve">   3. На 2010 год - постановление главы города Владивостока от 23.11.2009 № 1271 "Об установлении  тарифов на услуги КГУП "Приморский </t>
  </si>
  <si>
    <t>1.8. Без горячего водоснабжения, ванн и душа</t>
  </si>
  <si>
    <t>2.2. С общими кухнями и блоками душевых на этажах, с горячим водоснабжением</t>
  </si>
  <si>
    <t>за услуги электроснабжения</t>
  </si>
  <si>
    <t xml:space="preserve">   Тарифы на электроэнергию установлены следующими постановлениями:</t>
  </si>
  <si>
    <t>1-но комнатые квартиры:</t>
  </si>
  <si>
    <t>2-х комнатые квартиры:</t>
  </si>
  <si>
    <t>3-х комнатые квартиры:</t>
  </si>
  <si>
    <t>4-х комнатые квартиры</t>
  </si>
  <si>
    <t>и более:</t>
  </si>
  <si>
    <r>
      <t>,</t>
    </r>
    <r>
      <rPr>
        <sz val="9"/>
        <rFont val="Arial Cyr"/>
        <family val="0"/>
      </rPr>
      <t>- проживающие - 1 чел.</t>
    </r>
  </si>
  <si>
    <r>
      <t>,</t>
    </r>
    <r>
      <rPr>
        <sz val="9"/>
        <rFont val="Arial Cyr"/>
        <family val="0"/>
      </rPr>
      <t>- проживающие - 2 чел.</t>
    </r>
  </si>
  <si>
    <r>
      <t>,</t>
    </r>
    <r>
      <rPr>
        <sz val="9"/>
        <rFont val="Arial Cyr"/>
        <family val="0"/>
      </rPr>
      <t>- проживающие - 3 чел.</t>
    </r>
  </si>
  <si>
    <r>
      <t>,</t>
    </r>
    <r>
      <rPr>
        <sz val="9"/>
        <rFont val="Arial Cyr"/>
        <family val="0"/>
      </rPr>
      <t>- проживающие - 4 чел.</t>
    </r>
  </si>
  <si>
    <r>
      <t>,</t>
    </r>
    <r>
      <rPr>
        <sz val="9"/>
        <rFont val="Arial Cyr"/>
        <family val="0"/>
      </rPr>
      <t>- проживающие - 5 чел.и более</t>
    </r>
  </si>
  <si>
    <r>
      <t xml:space="preserve">   Примечание:</t>
    </r>
    <r>
      <rPr>
        <sz val="9.5"/>
        <rFont val="Arial Cyr"/>
        <family val="0"/>
      </rPr>
      <t xml:space="preserve"> нормативы потребления установлены следующими постановлениями:</t>
    </r>
  </si>
  <si>
    <t>гарантирующими поставщиками потребителям Приморского края в 2008 году" (в ред. от 06.02.2008)</t>
  </si>
  <si>
    <t>гарантирующими поставщиками потребителям Приморского края, в 2009 году" (в ред. от 24.06.2009)</t>
  </si>
  <si>
    <t xml:space="preserve">гарантирующими поставщиками: ОАО "Дальневосточная энергетическая компания" (филиал "Дальэнергосбыт") г. Владивосток, ОАО "Электросеть" г. Арсеньев, </t>
  </si>
  <si>
    <t xml:space="preserve">ОАО "13 Электрическая сеть" г. Владивосток, потребителям Приморского края в 2010 году" </t>
  </si>
  <si>
    <t xml:space="preserve">ООО "Энергосбыт" п. Славянка, ОАО "Электросервис" г. Лесозаводск, ОАО "Дальнегорская электросеть" г. Дальнегорск, ОАО "Электросервис" г. Дальнереченск, </t>
  </si>
  <si>
    <t>и приравненным к нему категориям потребителей по Приморскому краю на 2011 год"</t>
  </si>
  <si>
    <t>оплате коммунальных услуг населением Артемовского городского округа" (в ред. от 20.07.2009 № 836-па)</t>
  </si>
  <si>
    <t xml:space="preserve">   1. На 2008 год - постановление департамента по тарифам Приморского края от 12.12.2007 № 37/8 "Об установлении тарифов на электрическую энергию поставляемую </t>
  </si>
  <si>
    <t xml:space="preserve">   2. На 2009 год  - постановление департамента по тарифам Приморского края от 10.12.2008 № 34/6  "Об установлении тарифов на электрическую энергию поставляемую </t>
  </si>
  <si>
    <t xml:space="preserve">   3. На 2010 год - постановление департамента по тарифам Приморского края от 23.12.2009 № 44/15 "Об установлении  тарифов на электрическую энергию, поставляемую</t>
  </si>
  <si>
    <t xml:space="preserve">   4. На 2011 год - постановление департамента по тарифам Приморского края от 23.12.2010 № 61 "Об установлении тарифов на электрическую энергию для населения </t>
  </si>
  <si>
    <t>Расчётный период</t>
  </si>
  <si>
    <t>ОАО "ДГК"</t>
  </si>
  <si>
    <t>размер платы населения руб./м2</t>
  </si>
  <si>
    <t>январь</t>
  </si>
  <si>
    <t>февраль</t>
  </si>
  <si>
    <t>март</t>
  </si>
  <si>
    <t>апрель</t>
  </si>
  <si>
    <t>май</t>
  </si>
  <si>
    <t>октябрь</t>
  </si>
  <si>
    <t>ноябрь</t>
  </si>
  <si>
    <t>декабрь</t>
  </si>
  <si>
    <t>12 месяцев</t>
  </si>
  <si>
    <t>Оплата в течении отопительного периода</t>
  </si>
  <si>
    <t>РАЗМЕР ПЛАТЫ ДЛЯ НАСЕЛЕНИЯ</t>
  </si>
  <si>
    <t>Оплата в течении календарного года</t>
  </si>
  <si>
    <t>Тариф с НДС  руб./Гкал</t>
  </si>
  <si>
    <t xml:space="preserve">городского округа от 01.12.2005 № 438-па "Об оплате коммунальных услуг населением Артемовского городского </t>
  </si>
  <si>
    <t>округа в 2006 году" (в ред. от 20.07.2009 № 836-па)</t>
  </si>
  <si>
    <t xml:space="preserve">   4. На 2011 год - постановление департамента по тарифам Приморского края от 25.11.2010 № 49/13 "Об установлении тарифов на услуги краевого </t>
  </si>
  <si>
    <t>тарифа на тепловую энергию, поставляемую ОАО "Дальневосточная генерирующая компания" (филиал "Приморские</t>
  </si>
  <si>
    <t>тепловые сети", "Приморская генерация") потребителям Приморского края"</t>
  </si>
  <si>
    <t>компания" (филиал "Приморские тепловые сети", "Приморская генерация") потребителям Приморского края"</t>
  </si>
  <si>
    <t xml:space="preserve">№ 34/7 "Об установлении тарифа на тепловую энергию, поставляемую ОАО "Дальневосточная генерирующая </t>
  </si>
  <si>
    <t xml:space="preserve">№ 17/1 ""Об установлении тарифа на тепловую энергию, поставляемую ОАО "Дальневосточная генерирующая </t>
  </si>
  <si>
    <t>компания" (филиал "Приморские тепловые сети", "Приморская генерация") потребителям Приморского края в 2010 году"</t>
  </si>
  <si>
    <t>"Об установлении тарифа на тепловую энергию, поставляемую ОАО "Дальневосточная генерирующая компания"</t>
  </si>
  <si>
    <t>(филиал "Приморские тепловые сети", "Приморская генерация") потребителям Приморского края в 2010 году"</t>
  </si>
  <si>
    <t xml:space="preserve">тарифов на тепловую энергию, поставляемую ОАО "Дальневосточная генерирующая компания" (филиал "Приморские </t>
  </si>
  <si>
    <t xml:space="preserve">   1.1. На 2008 год - постановление департамента по тарифам Приморского края от 17.12.2007 № 38/6 "Об установлении </t>
  </si>
  <si>
    <t xml:space="preserve">   1.3. С 01.05.2010 по 31.08.2010 года - постановление департамента по тарифам Приморского края от 30.04.2010 </t>
  </si>
  <si>
    <t xml:space="preserve">   1.4.  С 01.09.2010 по 31.12.2010 года - постановление департамента по тарифам Приморского края от 01.09.2010 № 33/4</t>
  </si>
  <si>
    <t xml:space="preserve">   1.5. На 2011 год - постановление департамента по тарифам Приморского края от 24.12.2010 № 62/1 "Об установлении</t>
  </si>
  <si>
    <r>
      <t xml:space="preserve">   </t>
    </r>
    <r>
      <rPr>
        <u val="single"/>
        <sz val="9.5"/>
        <rFont val="Arial Cyr"/>
        <family val="0"/>
      </rPr>
      <t>Тарифы</t>
    </r>
    <r>
      <rPr>
        <sz val="9.5"/>
        <rFont val="Arial Cyr"/>
        <family val="0"/>
      </rPr>
      <t xml:space="preserve"> на тепловую энергию  установлены следующими постановлениями:</t>
    </r>
  </si>
  <si>
    <r>
      <t xml:space="preserve">   </t>
    </r>
    <r>
      <rPr>
        <u val="single"/>
        <sz val="9.5"/>
        <rFont val="Arial Cyr"/>
        <family val="0"/>
      </rPr>
      <t>1. ОАО "Дальневосточная генерирующая компания (ОАО "ДГК"):</t>
    </r>
  </si>
  <si>
    <r>
      <t xml:space="preserve">   </t>
    </r>
    <r>
      <rPr>
        <u val="single"/>
        <sz val="10"/>
        <rFont val="Arial Cyr"/>
        <family val="0"/>
      </rPr>
      <t>2. КГУП "Примтеплоэнерго":</t>
    </r>
  </si>
  <si>
    <t xml:space="preserve">   2.1. На 2008 год - постановление  департамента по тарифам Приморского края от 12.12.2007 № 38/8 "Об установлении</t>
  </si>
  <si>
    <t>тарифов на тепловую энергию для потребителей КГУП "Примтеплоэнерго" (в ред. от  02.07.2008 № 13/2)</t>
  </si>
  <si>
    <t xml:space="preserve">   2.2. На 2009 год - постановление департамента по тарифам Приморского края от 10.12.2008 № 34/2 "Об установлении</t>
  </si>
  <si>
    <t>тарифов на тепловую энергию для потребителей КГУП "Примтеплоэнерго"</t>
  </si>
  <si>
    <t xml:space="preserve">   2.3. На 2010 год - постановление департамента по тарифам Приморского края от 23.12.2009 № 44/1 "Об установлении </t>
  </si>
  <si>
    <r>
      <t xml:space="preserve">   Примечание</t>
    </r>
    <r>
      <rPr>
        <sz val="9.5"/>
        <rFont val="Arial Cyr"/>
        <family val="0"/>
      </rPr>
      <t xml:space="preserve">: </t>
    </r>
    <r>
      <rPr>
        <u val="single"/>
        <sz val="9.5"/>
        <rFont val="Arial Cyr"/>
        <family val="0"/>
      </rPr>
      <t>Нормативы</t>
    </r>
    <r>
      <rPr>
        <sz val="9.5"/>
        <rFont val="Arial Cyr"/>
        <family val="0"/>
      </rPr>
      <t xml:space="preserve"> потребления тепловой энергии установлены постановлением администрации Артемовского </t>
    </r>
  </si>
  <si>
    <t xml:space="preserve">   2.4. На 2011 год - постановление департамента по тарифам Приморского края от 22.12.2011 № 59/1 "Об установлении</t>
  </si>
  <si>
    <t xml:space="preserve">   1.2. С 01.01.2009 по 30.04.2010 года - постановление департамента по тарифам Приморского края от 10.12.2008 </t>
  </si>
  <si>
    <t xml:space="preserve">   2.5. С 01 04.2010 изменен порядок возмещения выпадающих доходов КГУП "Примтеплоэнерго" (возмещение </t>
  </si>
  <si>
    <t>производится через лицевые счета граждан)</t>
  </si>
  <si>
    <t>на услуги отопления</t>
  </si>
  <si>
    <t>"Об установлении максимальных тарифов на тепловую и электрическую энергию, поставляемую для нужд населения в 2008 году"</t>
  </si>
  <si>
    <t>Максимальный тариф для населения на 2008 год  установлен постановлением губернатора Приморского края от 21.01.2008 № 6-пг</t>
  </si>
  <si>
    <t>Максимальный тариф для населения на 2009 год установлен постановлением губернатора Приморского края от 24.12.2008 № 143-пг</t>
  </si>
  <si>
    <t>"Об установлении максимальных тарифов на тепловую и электрическую энергию, поставляемую для нужд населения в 2009 году"</t>
  </si>
  <si>
    <t>Максимальный тариф для населения на 2010 год установлен постановлением губернатора Приморского края от 11.12.2009 № 82-пг</t>
  </si>
  <si>
    <t>"Об установлении максимальных тарифов на тепловую и электрическую энергию, поставляемую для нужд населения в 2010 году"</t>
  </si>
  <si>
    <t>(отменено - постановление губернатора Приморского края от 21.04.2010 № 35-пг)</t>
  </si>
  <si>
    <t>Экономически обоснованный тариф с НДС руб./кВт</t>
  </si>
  <si>
    <t>Тариф для населения с НДС руб./кВт (70%)</t>
  </si>
  <si>
    <t>5. Многоквартирные дома без централизованного отопления и частный сектор (индивидуальные жилые дома) без централизованного отопления и горячего водоснабжения:</t>
  </si>
  <si>
    <t>1. Многоквартирные дома с ГВС  с электроплитами:</t>
  </si>
  <si>
    <t>2. Многоквартирные дома с ГВС  без электроплит:</t>
  </si>
  <si>
    <t>3. Многоквартирные дома без ГВС  с электроплитами:</t>
  </si>
  <si>
    <t>4. Многоквартирные дома без ГВС  без электроплит:</t>
  </si>
  <si>
    <t>6. Многоквартирные дома гостиничного типа с ГВС:</t>
  </si>
  <si>
    <t>РАЗМЕР ПЛАТЫ</t>
  </si>
  <si>
    <t>НАСЕЛЕНИЕ</t>
  </si>
  <si>
    <t>РАЗМЕР ПЛАТЫ по АГО</t>
  </si>
  <si>
    <t>БЮДЖЕТНЫЕ</t>
  </si>
  <si>
    <t>ПРОЧИЕ</t>
  </si>
  <si>
    <t>за услуги ГВС</t>
  </si>
  <si>
    <t>Открытая, закрытая схема</t>
  </si>
  <si>
    <t>1. Жилые дома с централизованным ГВС</t>
  </si>
  <si>
    <t>1.1. С ваннами длиной от 1,5 до 1,7 м</t>
  </si>
  <si>
    <t>1.2. Общежития с общими душевыми на  этажах</t>
  </si>
  <si>
    <t>2. Индивидуальные жилые дома, летние кухни, бани</t>
  </si>
  <si>
    <t>2.1. С ваннами, мойками, раковинами</t>
  </si>
  <si>
    <t>2.2. С ваннами, душем, раковинами</t>
  </si>
  <si>
    <t>2.3. С ваннами, раковиной</t>
  </si>
  <si>
    <t>2.4. С душем, раковиной</t>
  </si>
  <si>
    <t>2.5. С раковиной</t>
  </si>
  <si>
    <t>2.6. С душем</t>
  </si>
  <si>
    <r>
      <t xml:space="preserve">   Примечание:</t>
    </r>
    <r>
      <rPr>
        <sz val="9.5"/>
        <rFont val="Arial Cyr"/>
        <family val="0"/>
      </rPr>
      <t xml:space="preserve"> Нормативы потребления ГВС установлены постановлением администрации Артемовского городского округа от 26.01.2009 № 104-па</t>
    </r>
  </si>
  <si>
    <t>"Об установлении норматива горячего водоснабжения для населения Артемовского городского округа при отсутствии приборов учета"</t>
  </si>
  <si>
    <t>в зав-сти от потребляемой мощн., кол-ва ч работы в год</t>
  </si>
  <si>
    <t xml:space="preserve">   Тарифы на ГВС установлены следующими постановлениями:</t>
  </si>
  <si>
    <t>ОАО "Дальневосточная генерирующая компания" в сфере водоснабжения"</t>
  </si>
  <si>
    <t xml:space="preserve">   1. На 2009 год - постановление Администрации Приморского края от 29.01.2009 № 16-па "Об установлении тарифов на услуги </t>
  </si>
  <si>
    <t>от 29 января 2009 года № 16-па "Об установлении тарифов на услуги ОАО "Дальневосточная генерирующая компания" в сфере водоснабжения"</t>
  </si>
  <si>
    <t xml:space="preserve">   2. 2009 - 2010  - постановление администрации Приморского края от 01.12.2009 № 328-па "О внесении изм.в постановление Администрации Приморского края </t>
  </si>
  <si>
    <t xml:space="preserve">   3. На 2010 - 2011 г.г. - постановление Администрации Приморского края от 27.10.2010 №  349-па "О внесении изм.в постановление Администрации Приморского края </t>
  </si>
  <si>
    <t>Тарифы на водоснабжение/отведение устанавливаются на одном уровне для всех групп потребителей</t>
  </si>
  <si>
    <t xml:space="preserve">КГУП "Примтеплоэнерго"  </t>
  </si>
  <si>
    <t xml:space="preserve">   1.6. На 2012 год - постановление департамента по тарифам Приморского края от 28.12.2011 № 81/14 "Об утверждении</t>
  </si>
  <si>
    <t>нормативов  технологических потерь при передаче тепловой энергии в системах теплоснабжения  филиала</t>
  </si>
  <si>
    <t xml:space="preserve">"Приморские тепловые сети" ОАО "Дальневосточная генерирующая компания" и об установлении тарифов на тепловую энергию, </t>
  </si>
  <si>
    <t xml:space="preserve">поставляемую ОАО "Дальневосточная генерирующая компания" (филиалы "Приморские тепловые сети", "Приморская генерация") </t>
  </si>
  <si>
    <t>потребителям Приморского края"</t>
  </si>
  <si>
    <t>Постановление  администрации Приморского края от 08.12.2010 № 398-па "О внесении изменений  в постановление администрации</t>
  </si>
  <si>
    <t xml:space="preserve">Приморского края от 21.04.2010 № 136-па "Об установлении максимальных тарифов на тепловую и электрическую энергию, поставляемую </t>
  </si>
  <si>
    <t>для нужд населения в 2010 году" (тариф для населения - 1693,37 руб./Гкал (с НДС) - для потребителей КГУП "Примтеплоэнерго")</t>
  </si>
  <si>
    <t xml:space="preserve">   5. На 2012 год - постановление департамента по тарифам  Приморского края от 23.12.2011 № 78/5 "Об установлении тарифов на электрическую энергию для населения</t>
  </si>
  <si>
    <t>и приравненным к нему категориям потребителей по Приморскому краю на 2012 год"</t>
  </si>
  <si>
    <t xml:space="preserve">   5. На 2012 год - постановление департамента по тарифам Приморского края от 24.11.2011 № 66/7  "Об установлении тарифов на услуги КГУП "Приморский водоканал"</t>
  </si>
  <si>
    <t>в сфере водоснабжения, водоотведения и очистки сточных вод"</t>
  </si>
  <si>
    <t>(в ред. постановления  администрации Приморского края от 08.12.2010 № 398-па)</t>
  </si>
  <si>
    <t>энергию для  потребителей  КГУП "Примтеплоэнерго"</t>
  </si>
  <si>
    <t xml:space="preserve">   4. На 2012 год - постановление департамента по тарифам от 28.12.2011 № 81/15 "Об установлении тарифов на услуги  ОАО "ДГК" (филиал "Приморские теплоые сети") в сфере горячего водоснабжения"</t>
  </si>
  <si>
    <t xml:space="preserve"> </t>
  </si>
  <si>
    <t>2013 год</t>
  </si>
  <si>
    <t>2014 год</t>
  </si>
  <si>
    <r>
      <t xml:space="preserve">Норматив потребления на 1 чел./мес., м3 с </t>
    </r>
    <r>
      <rPr>
        <b/>
        <sz val="10"/>
        <color indexed="10"/>
        <rFont val="Arial Cyr"/>
        <family val="0"/>
      </rPr>
      <t>01.07.2013</t>
    </r>
  </si>
  <si>
    <t>с 01.01 2013-30.06.2013</t>
  </si>
  <si>
    <t>с 01.07.2013-31.12.13</t>
  </si>
  <si>
    <t>с 01.01.14-30.06.14</t>
  </si>
  <si>
    <t>с 01.07.14-31.12.14</t>
  </si>
  <si>
    <t>с 01.01.2013-30.06.2013</t>
  </si>
  <si>
    <t>с 01.07.2013-31.12.2013</t>
  </si>
  <si>
    <t>с 01.01.2014-30.06.2014</t>
  </si>
  <si>
    <t>с 01.07.2014-31.12.2014</t>
  </si>
  <si>
    <t>тепловую энергию, поставляемую потребителям Приморского края.</t>
  </si>
  <si>
    <t>поставляемую потребителям Приморского края.</t>
  </si>
  <si>
    <t>для потребителей КГУП "Примтеплоэнерго".</t>
  </si>
  <si>
    <t>категориям потребителей по Приморскому краю на 2013 год</t>
  </si>
  <si>
    <t>категориям потребителей по Приморскому краю на 2014 год</t>
  </si>
  <si>
    <t xml:space="preserve">   Надбавка к тарифу - решение Думы Артёмовского городского округа от 20.09.2012 № 736 "Об установлении надбавки к тарифу на холодную воду,</t>
  </si>
  <si>
    <t>на холодную воду, надбавки к тарифу на водоотведение для потребителей Артёмовского городского округа</t>
  </si>
  <si>
    <t>в сфере водоснабжения, водоотведения и очистки сточных вод, оказываемые потребителям …"</t>
  </si>
  <si>
    <t>и водоотведение для потребителей КГУП "Приморский водоканал"…"</t>
  </si>
  <si>
    <t>2015 год</t>
  </si>
  <si>
    <t>с 01.01.2015-30.06.2015</t>
  </si>
  <si>
    <t>с 01.07.2015-31.12.2015</t>
  </si>
  <si>
    <t>2016 год</t>
  </si>
  <si>
    <t>с 01.01.2016-30.06.2016</t>
  </si>
  <si>
    <t>с 01.07.2016-31.12.2016</t>
  </si>
  <si>
    <t>2017 год</t>
  </si>
  <si>
    <t>с 01.01.2017-30.06.2017</t>
  </si>
  <si>
    <t>с 01.07.2017-31.12.2017</t>
  </si>
  <si>
    <t>2018 год</t>
  </si>
  <si>
    <t>с 01.01.2018-30.06.2018</t>
  </si>
  <si>
    <t>с 01.07.2018-31.12.2018</t>
  </si>
  <si>
    <t xml:space="preserve">   2.6. На 2012 год - постановление департамента по тарифам от 27.12.2011 № 80/7 "Об установлении тарифов на тепловую</t>
  </si>
  <si>
    <t xml:space="preserve">   2.7. На 2013 год - постановление департамента по тарифам от 25.12.2012 № 87/1 "Об установлении тарифов на тепловую энергию </t>
  </si>
  <si>
    <t xml:space="preserve">   2.9. На 2015 год - постановление департамента по тарифам от 19.12.2014 № 64/5 "Об установлении тарифов на тепловую энергию</t>
  </si>
  <si>
    <t xml:space="preserve">   2.10. На 2016 год (население) - постановление департамента по тарифам Приморского края от 17.12.2015 № 64/1 "Об установлении льготных тарифов на тепловую энергию (мощность) для потребителей Приморского края"</t>
  </si>
  <si>
    <t xml:space="preserve">   2.8. На 2014 год - постановление департамента по тарифам от 18.12.2013 № 79/6 "Обю установлении тарифов на тепловую энергию</t>
  </si>
  <si>
    <t xml:space="preserve">   2.11. На 2016-2018 (прочие) - постановление департамента по тарифам Приморского края от 17.12.2015 № 64/10 "Об установлении тарифов на горячую воду с использованием открытых систем горячего водоснабжения для потребителей КГУП "Примтеплоэнерго" на период регулирования с 2016 по 2018 годы"</t>
  </si>
  <si>
    <t>с 01.07.15-31.12.15</t>
  </si>
  <si>
    <t>с 01.07.16-31.12.16</t>
  </si>
  <si>
    <t xml:space="preserve">   5. Постановление департамента по тарифам от 25.12.2012 № 87/18 "Об установлении тарифов на горячую воду в закрытой системе горячего водоснабжения для ОАО "ДГК" (филиал "Приморские тепловые сети")</t>
  </si>
  <si>
    <t xml:space="preserve">   6. Постановление департамента по тарифам Приморского края от 18.12.2013 № 79/13 №Об установлении тарифов на теплоноситель, горячую воду в открытых системах горячего водоснабжения, поставляемые ОАО "ДГК"</t>
  </si>
  <si>
    <t xml:space="preserve">   7. Постановление департамента по тарифам Приморского края от 11.06.2014 № 22/3 " О внесении изменений в постановление департамента по тарифам Приморского края от 18.12.2013 № 79/12 "Об установлении тарифов на теплоноситель, горячую воду в открытых системах теплоснабжения (горячего водоснабжения),  поставляемые ОАО "ДГК"</t>
  </si>
  <si>
    <t xml:space="preserve">   8. Постановление департамента по тарифам Приморского края от 17.12.2015 № 64/3 "Об установлении тарифов на теплоноситель, горячую воду в открытой системе теплоснабжения (горячего водоснабжения), поставляемые потребителям ОА "ДГК" (филиал "Приморская генерация")</t>
  </si>
  <si>
    <t>с 01.01.15-30.06.15</t>
  </si>
  <si>
    <t>с 01.01.16-30.06.16</t>
  </si>
  <si>
    <t>с 01.01.17-30.06.17</t>
  </si>
  <si>
    <t>с 01.07.17-31.12.17</t>
  </si>
  <si>
    <t xml:space="preserve">   6. На 2013 год - постановление департамента по тарифам Приморского края от 22.11.2012 № 74/1 "Об установлении тарифов на услуги КГУП "Приморский водоканал" </t>
  </si>
  <si>
    <t xml:space="preserve">   7. На 2014 год - постановление департамента по тарифам от 19.12.2013 № 80/18 "Об утверждении производственных программ и об установлении тарифов на питьеву воду</t>
  </si>
  <si>
    <t xml:space="preserve">   8. На 2015 год -  постановление департамента по тарифам от 19.12.2014 № 64/16 "Об утверждении производственных программ и об установлении тарифов на питьеву воду"</t>
  </si>
  <si>
    <t>с 01.01.18-30.06.18</t>
  </si>
  <si>
    <t>с 01.07.18-31.12.18</t>
  </si>
  <si>
    <t>Базовый нормативпотребления на 1 чел. в мес., м3</t>
  </si>
  <si>
    <t xml:space="preserve">   9. Постановление департамента по тарифам от 17.12.2015 № 64/3 "Об устанволении тарифов на теплоноситель, горячую воду в открытой системе теплоснабжения (горячего водоснабжения), поставляемые потребителям акционерного общества "ДГК" (филиал "Приморская генерация")</t>
  </si>
  <si>
    <t xml:space="preserve">   6. На 2013 год - постановление департамента по тарифам от 18.12.2012 № 82/6 "Об установлении тарифов на электрическую энергию для населения и приравненных к нему категориям </t>
  </si>
  <si>
    <t xml:space="preserve">   7. На 2014 год - постановление департамента по тарифам от 18.12.2013 № 79/2 "Об установлении тарифов на электрическую энергию для населения и приравненных к нему </t>
  </si>
  <si>
    <t xml:space="preserve">   8. На 2015 год - постановление департамента по тарифам Приморского края от 19.12.2014 № 12/3 "Об уставнолении тарифов на электрическую энергию для населения  и приравненным к нему категориям потребителей по Приморскому краю на 2015 год"</t>
  </si>
  <si>
    <t xml:space="preserve">   9. На 2016 год - постановление департамента по тарифам Приморского края от 23.12.2015 № 67/4 "Об установлении тарифов и понижающих коэффициентов к тарифам на электрическую энергию для населения и приравненным к нему категориям потребителей по Приморскому краю на 2016 год"</t>
  </si>
  <si>
    <t xml:space="preserve">   Для населения, проживающего в сельских населенных пунктах и приравненных к ним тариф с НДС с 01.07.2016 - 2,36 руб./кВт</t>
  </si>
  <si>
    <t>2019 год</t>
  </si>
  <si>
    <t>с 01.01.2019-30.06.2019</t>
  </si>
  <si>
    <t>с 01.07.2019-31.12.2019</t>
  </si>
  <si>
    <t>Норматив потребления на 1 чел. в мес., кВт     с 20.07.2016.</t>
  </si>
  <si>
    <t xml:space="preserve">   1. № 34/6 от 20.07.2016 "Овнесении изменений в постановление департамента по тарифам Приморского края от 01.08.2012 года № 39/4 "Об установлении нормативов потребления электрической энергии населением Приморского края"</t>
  </si>
  <si>
    <t xml:space="preserve">   10. На 2017 год - постановление департамента по тарифам от 26.12.2016 № 73/1 "Об установлении тарифов и понижающих коэффициентов к тарифам на электрическую энергию для населения и приравненных к нему категориям потребителей по Приморскому краю на 2017 год"</t>
  </si>
  <si>
    <t xml:space="preserve">   11. На 2018 год - постановлеие департамента по тарифам от  20.12.2017 № 73/5 "Об установлении тарифов и понижающих коэфициентов к тарифам на электрическую энергию для населения и приравненным к нему категориям потребителей по Приморскому краю на 2018 год"</t>
  </si>
  <si>
    <t xml:space="preserve">   10. На основании постановления Правительства № 306 от 23.05.2006  (в ред.от 14.02.2015), постановления Департамента по тарифам ПК 12.08.2015  № 33/29, установлены повышающие коэффициенты к нормативам (при наличии техничексой возможности установки приборов учета) в размере 1,5 с 01.07.2016 к базовому нормативу (отменено)</t>
  </si>
  <si>
    <t xml:space="preserve">   11. Повышающие коэффициенты к нормативам установлены постановлением Правительства от 06.05.2011 № 354 </t>
  </si>
  <si>
    <t xml:space="preserve">   9. На 2016, 2017, 2018 годы - постановление департамента по тарифам Приморского края от 17.12.2015 № 64/12 (с изм. в ред. от 14.12.2017 № 71/3) "Об утверждении производственных программ и об установлении долгосрочных параметров регулирования и тарифов на питьевую воду, подвоз воды и водоотведение для потребителей КГУП "Приморский водоканал", находящихся на территориях муниципальных образований"</t>
  </si>
  <si>
    <t xml:space="preserve">   2.12. На 2018 год (население, льготный) - постановление департамента по тарифам ПК от 13.12.2017 № 70/1</t>
  </si>
  <si>
    <t xml:space="preserve">   2.13. На 2018 год (прочие) - постановление департамента по тарифам ПК от 19.12.2017 № 72/8</t>
  </si>
  <si>
    <t xml:space="preserve">С 2018 года устанавливается двухкомпонентный тариф на ГВС </t>
  </si>
  <si>
    <t xml:space="preserve">1. Холодная вода </t>
  </si>
  <si>
    <t>Тариф на техническую воду установлен постановлением департамента по тарифам от 19.12.2018 № 69/5</t>
  </si>
  <si>
    <t>тариф - 2,19 руб./м3</t>
  </si>
  <si>
    <t>2. Тепловая энергия</t>
  </si>
  <si>
    <t>норматив расхода тепловой энергии на подогрев 1 м3 холодной воды  - 0,055859 Гкал</t>
  </si>
  <si>
    <t xml:space="preserve">постановление департамента по тарифам от 25.12.2017 № 75/4 </t>
  </si>
  <si>
    <t>Тариф на тепловую энергию 2277,50 руб./Гкал</t>
  </si>
  <si>
    <t>Категория жилищного фонда</t>
  </si>
  <si>
    <t>Ванна сидячая длиной 1200 мм с душем (раковина, мойка кухонная, унитаз)</t>
  </si>
  <si>
    <t>Ванна длиной 1500 -1550 мм с душем (раковина, мойка кухонная, унитаз)</t>
  </si>
  <si>
    <t>Ванна длиной 1650 -1700 мм с душем (раковина, мойка кухонная, унитаз)</t>
  </si>
  <si>
    <t>Ванна без душа (раковина, мойка кухонная, унитаз)</t>
  </si>
  <si>
    <t>Душ (раковина, мойка кухонная, унитаз)</t>
  </si>
  <si>
    <t>без ванны без душа (раковина, мойка кухонная, унитаз)</t>
  </si>
  <si>
    <t xml:space="preserve">норматив на ГВС, куб.м/чел. в мес. </t>
  </si>
  <si>
    <t>Тариф на техническую воду, руб./куб.м</t>
  </si>
  <si>
    <t>Норматив тепловой энергии на подогрев 1 куб. м  воды, Гкал</t>
  </si>
  <si>
    <t>При отсутствии приборов учета ГВС и наличии технической возможности их установки, применяется повышающий коэффициент 1,5 к нормативу потребления в соответствии с постановлением Правительства РФ № 354</t>
  </si>
  <si>
    <t>Тариф на тепловую энергию, руб./Гкал</t>
  </si>
  <si>
    <t>ИТОГО, руб./1чел. в месяц (без учета повышающего коэффициента)</t>
  </si>
  <si>
    <t>Тариф на тепловую энергию установлен постановлением департамента по тарифам Приморского края от 19.12.2018 № 69/4</t>
  </si>
  <si>
    <t xml:space="preserve">   2.14. На 2019 год: КГУП "ПТЭ" (льготный - население) - постановление Департамента по тарифам от 20.12.2018 № 70/26</t>
  </si>
  <si>
    <t>постановление Департамента по тарифам ПК от 20.12.2018 № 70/6</t>
  </si>
  <si>
    <t xml:space="preserve">   2.15. На 2019 год АО "ДГК" - постановление Департамента по тарифам ПК от 19.12.2018 № 69/3</t>
  </si>
  <si>
    <t xml:space="preserve">   12. На 2019 год - постановление Департамента по тарифам ПК от 26.12.2018 № 72/3</t>
  </si>
  <si>
    <t>с 01.01.19-30.06.19</t>
  </si>
  <si>
    <t>с 01.07.19-31.12.19</t>
  </si>
  <si>
    <t xml:space="preserve">   12. На 2019 год - постановление Департамента по тарифам ПК от 20.12.2018 № 70/1</t>
  </si>
  <si>
    <t>с 01.01.21-30.06.21</t>
  </si>
  <si>
    <t>2021 год</t>
  </si>
  <si>
    <t>с 01.07.21-31.12.21</t>
  </si>
  <si>
    <t>с 01.01.2021-30.06.2021</t>
  </si>
  <si>
    <t>с 01.07.2021-31.12.2021</t>
  </si>
  <si>
    <t xml:space="preserve">   13. 2021 год - постановление Агенство по тарифам по тарифам Приморского края от 16.12.2020 г .№ 64/6</t>
  </si>
  <si>
    <t>Норматив потопления на 1 кв. м общей площади</t>
  </si>
  <si>
    <t>до 01.01.2021-30.06.2021</t>
  </si>
  <si>
    <t xml:space="preserve">   2.16. Постановление Агенства по тарифам Пприморского края от 9.12.2020г. № 62/5 Об установлении льготных тарифов на тепловую энергию (мощность) для потребителей Приморского края</t>
  </si>
  <si>
    <t xml:space="preserve">   1.7. На 2013 год - постановление департамента по тарифам Приморского края от 25.12.2012 № 87/2 "Об установлении тарифов на тепловую энергию,</t>
  </si>
  <si>
    <t xml:space="preserve">   1.8. На 2014 год - постановление департамента по тарифам от 11.06.2014 № 22/1"О внесении изменений в пост. Департамента по тарифам ПК от 18.12.2013 №79/12 "Об установлении тарифов на тепловую энергию, </t>
  </si>
  <si>
    <t xml:space="preserve">   1.9. На 2015 год - постановление департамента по тарифам Приморского края от 19.12.2014 № 64/7 "Об установлении тарифов на тепловую энергию, поставляемую ОАО "Дальневосточная генерирующая компания"</t>
  </si>
  <si>
    <t xml:space="preserve">   1.10. постановление Департамента по тарифам от 17.12.2015 № 64/3 "Об установлении тарифов на теплоноситель, горячую воду в открытой системе теплоснабжения (горячего водоснабжения), поставляемые потребителям акционерного общества "Дальневосточная генерирующая компания" (филиал "Приморская генерация")</t>
  </si>
  <si>
    <t xml:space="preserve">   1.11. На 2016-2018 год - постановление департамента по тарифам ПК от 19.12.2017 № 72/1</t>
  </si>
  <si>
    <t xml:space="preserve">   1.12. Постановление Агенства по тарифам Приморского края от 16.12.2020 г. № 64/10 О внесении изменений в постановление Департамента по тарифам ПК от 19.12.2018 г. № 69/5 "Об установлении тарифов на теплоноситель,горячую воду в открытой системе теплоснабжения (горячего водоснабжения), поставляемые потребителям акционерного общества "Дальневосточная генерирующая компания" (филиал "Приморская генерация"), на период с 2019 по 2023 годы". </t>
  </si>
  <si>
    <t xml:space="preserve">    Нормативы потребления установлены постановлением администрации Артемовского городского округа от 26.06.2013 г. № 39/38 Об установлении нормативов потребления коммунальных услуг по холодному и горячему водоснабжению, водоотведению на территории АГО.</t>
  </si>
  <si>
    <t xml:space="preserve">  </t>
  </si>
  <si>
    <t xml:space="preserve">   2021 г </t>
  </si>
  <si>
    <t>1. Холодная вода.</t>
  </si>
  <si>
    <t>Тариф на тепловую энергию установлен постановлением департамента по тарифам Приморского края от 16.12.2020 № 64/9</t>
  </si>
  <si>
    <t>норматив расхода тепловой энергии на подогрев 1 м3 холодной воды  -0,055859 Гкал</t>
  </si>
  <si>
    <t>Норматив расхода тепловой энергии на подогрев 1 м3 холодной воды  -0,055859 Гкал</t>
  </si>
  <si>
    <t>Норматив на ГВС, установлен департаментом по тарифам №75/4 от 25.12.2017</t>
  </si>
  <si>
    <t>Льготный тариф на тепловую энегрию установлен постановлением агенства по тарифам от 09.12.2020г №62/5</t>
  </si>
  <si>
    <t>Тариф - 1,79</t>
  </si>
  <si>
    <t>Тариф на тепловую энергию 2522,46 руб./Гкал</t>
  </si>
  <si>
    <t>БЮДЖЕТНЫЕ (без НДС)</t>
  </si>
  <si>
    <t>ПРОЧИЕ (без НДС)</t>
  </si>
  <si>
    <t>Льготный тариф на тепловую энегрию установлен постановлением агенства по тарифам от 20.12.2021г № 58/13</t>
  </si>
  <si>
    <t xml:space="preserve">                                      2022 год</t>
  </si>
  <si>
    <t xml:space="preserve">                        2022 год</t>
  </si>
  <si>
    <t xml:space="preserve">                          2022 год</t>
  </si>
  <si>
    <t>Постановление агентства по тарифам Приморского края от 09.12.2021 N 54/19 "Об установлении льготных тарифов на тепловую энергию (мощность) для потребителей Приморского края на 2022 год"</t>
  </si>
  <si>
    <t xml:space="preserve">                                  2022 год</t>
  </si>
  <si>
    <t>Постановление агентства по тарифам Приморского края от 09.12.2021 N 54/16 "Об установлении тарифов и понижающих коэффициентов к тарифам на электрическую энергию для населения и приравненных к нему категориям потребителей по Приморскому краю на 2022 год"</t>
  </si>
  <si>
    <t xml:space="preserve">                              2022 год</t>
  </si>
  <si>
    <t>Постановление агентства по тарифам Приморского края от 09.12.2021 N 54/3 "О внесении изменений в постановление департамента по тарифам Приморского края от 20 декабря 2018 года N 70/1 "Об утверждении производственных программ и об установлении долгосрочных параметров регулирования и тарифов на питьевую воду и водоотведение для потребителей краевого государственного унитарного предприятия "Приморский водоканал", находящихся на территориях муниципальных образований Приморского края"</t>
  </si>
  <si>
    <t>2023 год</t>
  </si>
  <si>
    <t>Постановление агентства по тарифам Приморского края от 16.11.2022 N 58/1 "Об установлении тарифов на электрическую энергию и понижающих коэффициентов к тарифам на электрическую энергию для населения и приравненных к нему категорий потребителей по Приморскому краю на 2023 год</t>
  </si>
  <si>
    <t>Постановление агентства по тарифам Приморского края от 17.11.2022 N 59/2 "О внесении изменений в постановление департамента по тарифам Приморского края от 20 декабря 2018 года N 70/1 "Об утверждении производственных программ и об установлении долгосрочных параметров регулирования и тарифов на питьевую воду и водоотведение для потребителей краевого государственного унитарного предприятия "Приморский водоканал", находящихся на территориях муниципальных образований Приморского края"</t>
  </si>
  <si>
    <t>Постановление агентства по тарифам Приморского края от 22.11.2022 N 62/7 "О внесении изменений в постановление департамента по тарифам Приморского края от 19 декабря 2018 года N 69/5 "Об установлении тарифов на теплоноситель, горячую воду в открытой системе теплоснабжения (горячего водоснабжения), поставляемые потребителям акционерного общества "Дальневосточная генерирующая компания" (филиал "Приморская генерация"), на период с 2019 по 2023 годы"</t>
  </si>
  <si>
    <t>с 01.12.2022 по 31.12.2023</t>
  </si>
  <si>
    <t>с 01.12.2022-31.12.2023</t>
  </si>
  <si>
    <t>с 01.12.22-31.12.23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</si>
</sst>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0"/>
    <numFmt numFmtId="175" formatCode="0.0000"/>
    <numFmt numFmtId="176" formatCode="0.000000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9.5"/>
      <name val="Arial Cyr"/>
      <family val="0"/>
    </font>
    <font>
      <sz val="9.5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color indexed="9"/>
      <name val="Arial Cyr"/>
      <family val="0"/>
    </font>
    <font>
      <b/>
      <sz val="8"/>
      <name val="Arial Cyr"/>
      <family val="0"/>
    </font>
    <font>
      <u val="single"/>
      <sz val="10"/>
      <name val="Arial Cyr"/>
      <family val="0"/>
    </font>
    <font>
      <u val="single"/>
      <sz val="9.5"/>
      <name val="Arial Cyr"/>
      <family val="0"/>
    </font>
    <font>
      <b/>
      <sz val="14"/>
      <name val="Arial Cyr"/>
      <family val="0"/>
    </font>
    <font>
      <b/>
      <sz val="18"/>
      <name val="Arial Cyr"/>
      <family val="0"/>
    </font>
    <font>
      <b/>
      <i/>
      <sz val="9.5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 horizontal="left" vertical="top" wrapText="1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2" fontId="0" fillId="0" borderId="13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horizontal="left" wrapText="1"/>
    </xf>
    <xf numFmtId="0" fontId="0" fillId="0" borderId="13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2" fontId="0" fillId="0" borderId="11" xfId="0" applyNumberFormat="1" applyBorder="1" applyAlignment="1">
      <alignment horizontal="center" vertical="top"/>
    </xf>
    <xf numFmtId="0" fontId="7" fillId="0" borderId="0" xfId="0" applyFont="1" applyAlignment="1">
      <alignment/>
    </xf>
    <xf numFmtId="2" fontId="7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7" fillId="0" borderId="11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/>
    </xf>
    <xf numFmtId="2" fontId="7" fillId="3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34" borderId="10" xfId="0" applyFont="1" applyFill="1" applyBorder="1" applyAlignment="1">
      <alignment horizontal="center"/>
    </xf>
    <xf numFmtId="176" fontId="7" fillId="34" borderId="10" xfId="0" applyNumberFormat="1" applyFont="1" applyFill="1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5" xfId="0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/>
    </xf>
    <xf numFmtId="0" fontId="7" fillId="34" borderId="13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7" fillId="34" borderId="11" xfId="0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34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10" borderId="19" xfId="0" applyFill="1" applyBorder="1" applyAlignment="1">
      <alignment/>
    </xf>
    <xf numFmtId="2" fontId="0" fillId="16" borderId="20" xfId="0" applyNumberFormat="1" applyFill="1" applyBorder="1" applyAlignment="1">
      <alignment horizontal="center"/>
    </xf>
    <xf numFmtId="172" fontId="0" fillId="16" borderId="17" xfId="0" applyNumberFormat="1" applyFill="1" applyBorder="1" applyAlignment="1">
      <alignment horizontal="center"/>
    </xf>
    <xf numFmtId="172" fontId="0" fillId="16" borderId="10" xfId="0" applyNumberFormat="1" applyFill="1" applyBorder="1" applyAlignment="1">
      <alignment horizontal="center"/>
    </xf>
    <xf numFmtId="172" fontId="0" fillId="16" borderId="20" xfId="0" applyNumberFormat="1" applyFill="1" applyBorder="1" applyAlignment="1">
      <alignment horizontal="center"/>
    </xf>
    <xf numFmtId="172" fontId="0" fillId="16" borderId="21" xfId="0" applyNumberFormat="1" applyFill="1" applyBorder="1" applyAlignment="1">
      <alignment horizontal="center"/>
    </xf>
    <xf numFmtId="172" fontId="0" fillId="16" borderId="16" xfId="0" applyNumberFormat="1" applyFill="1" applyBorder="1" applyAlignment="1">
      <alignment horizontal="center"/>
    </xf>
    <xf numFmtId="172" fontId="0" fillId="16" borderId="21" xfId="0" applyNumberFormat="1" applyFill="1" applyBorder="1" applyAlignment="1">
      <alignment horizontal="center" vertical="top"/>
    </xf>
    <xf numFmtId="0" fontId="0" fillId="10" borderId="20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2" fontId="0" fillId="6" borderId="20" xfId="0" applyNumberFormat="1" applyFill="1" applyBorder="1" applyAlignment="1">
      <alignment horizontal="center" vertical="top"/>
    </xf>
    <xf numFmtId="2" fontId="0" fillId="6" borderId="20" xfId="0" applyNumberForma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6" borderId="13" xfId="0" applyNumberFormat="1" applyFill="1" applyBorder="1" applyAlignment="1">
      <alignment horizontal="center"/>
    </xf>
    <xf numFmtId="2" fontId="0" fillId="16" borderId="17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6" borderId="17" xfId="0" applyNumberFormat="1" applyFill="1" applyBorder="1" applyAlignment="1">
      <alignment horizontal="center"/>
    </xf>
    <xf numFmtId="2" fontId="0" fillId="6" borderId="17" xfId="0" applyNumberFormat="1" applyFill="1" applyBorder="1" applyAlignment="1">
      <alignment horizontal="center" vertical="top"/>
    </xf>
    <xf numFmtId="2" fontId="0" fillId="0" borderId="17" xfId="0" applyNumberFormat="1" applyBorder="1" applyAlignment="1">
      <alignment horizontal="center"/>
    </xf>
    <xf numFmtId="2" fontId="0" fillId="6" borderId="12" xfId="0" applyNumberForma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2" fontId="0" fillId="6" borderId="21" xfId="0" applyNumberFormat="1" applyFill="1" applyBorder="1" applyAlignment="1">
      <alignment horizontal="center" vertical="top"/>
    </xf>
    <xf numFmtId="2" fontId="0" fillId="6" borderId="21" xfId="0" applyNumberFormat="1" applyFill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6" borderId="11" xfId="0" applyNumberFormat="1" applyFill="1" applyBorder="1" applyAlignment="1">
      <alignment horizontal="center"/>
    </xf>
    <xf numFmtId="2" fontId="0" fillId="16" borderId="10" xfId="0" applyNumberFormat="1" applyFill="1" applyBorder="1" applyAlignment="1">
      <alignment horizontal="center"/>
    </xf>
    <xf numFmtId="2" fontId="0" fillId="16" borderId="21" xfId="0" applyNumberFormat="1" applyFill="1" applyBorder="1" applyAlignment="1">
      <alignment horizontal="center"/>
    </xf>
    <xf numFmtId="2" fontId="0" fillId="16" borderId="16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6" borderId="10" xfId="0" applyNumberFormat="1" applyFill="1" applyBorder="1" applyAlignment="1">
      <alignment horizontal="center"/>
    </xf>
    <xf numFmtId="2" fontId="0" fillId="6" borderId="13" xfId="0" applyNumberFormat="1" applyFill="1" applyBorder="1" applyAlignment="1">
      <alignment horizontal="center" vertical="top"/>
    </xf>
    <xf numFmtId="2" fontId="0" fillId="16" borderId="21" xfId="0" applyNumberFormat="1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2" fontId="0" fillId="6" borderId="11" xfId="0" applyNumberFormat="1" applyFill="1" applyBorder="1" applyAlignment="1">
      <alignment horizontal="center" vertical="top"/>
    </xf>
    <xf numFmtId="2" fontId="0" fillId="6" borderId="10" xfId="0" applyNumberFormat="1" applyFill="1" applyBorder="1" applyAlignment="1">
      <alignment horizontal="center" vertical="top"/>
    </xf>
    <xf numFmtId="2" fontId="0" fillId="16" borderId="20" xfId="0" applyNumberFormat="1" applyFill="1" applyBorder="1" applyAlignment="1">
      <alignment horizontal="center" vertical="center"/>
    </xf>
    <xf numFmtId="2" fontId="0" fillId="16" borderId="17" xfId="0" applyNumberFormat="1" applyFill="1" applyBorder="1" applyAlignment="1">
      <alignment horizontal="center" vertical="center"/>
    </xf>
    <xf numFmtId="2" fontId="0" fillId="16" borderId="21" xfId="0" applyNumberFormat="1" applyFill="1" applyBorder="1" applyAlignment="1">
      <alignment horizontal="center" vertical="center"/>
    </xf>
    <xf numFmtId="2" fontId="0" fillId="16" borderId="13" xfId="0" applyNumberFormat="1" applyFill="1" applyBorder="1" applyAlignment="1">
      <alignment horizontal="center"/>
    </xf>
    <xf numFmtId="2" fontId="0" fillId="16" borderId="11" xfId="0" applyNumberForma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2" fontId="0" fillId="16" borderId="11" xfId="0" applyNumberFormat="1" applyFill="1" applyBorder="1" applyAlignment="1">
      <alignment horizontal="center"/>
    </xf>
    <xf numFmtId="2" fontId="0" fillId="0" borderId="12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10" borderId="12" xfId="0" applyFill="1" applyBorder="1" applyAlignment="1">
      <alignment/>
    </xf>
    <xf numFmtId="2" fontId="0" fillId="10" borderId="10" xfId="0" applyNumberForma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4" xfId="0" applyFill="1" applyBorder="1" applyAlignment="1">
      <alignment/>
    </xf>
    <xf numFmtId="2" fontId="0" fillId="10" borderId="10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36" borderId="10" xfId="0" applyNumberFormat="1" applyFill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2" fontId="0" fillId="36" borderId="12" xfId="0" applyNumberFormat="1" applyFill="1" applyBorder="1" applyAlignment="1">
      <alignment horizontal="center" vertical="center"/>
    </xf>
    <xf numFmtId="2" fontId="0" fillId="36" borderId="1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8" xfId="0" applyNumberFormat="1" applyBorder="1" applyAlignment="1">
      <alignment horizontal="center"/>
    </xf>
    <xf numFmtId="0" fontId="9" fillId="36" borderId="10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/>
    </xf>
    <xf numFmtId="2" fontId="9" fillId="33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Border="1" applyAlignment="1">
      <alignment/>
    </xf>
    <xf numFmtId="2" fontId="7" fillId="36" borderId="10" xfId="0" applyNumberFormat="1" applyFont="1" applyFill="1" applyBorder="1" applyAlignment="1">
      <alignment/>
    </xf>
    <xf numFmtId="1" fontId="7" fillId="37" borderId="10" xfId="0" applyNumberFormat="1" applyFont="1" applyFill="1" applyBorder="1" applyAlignment="1">
      <alignment horizontal="center"/>
    </xf>
    <xf numFmtId="2" fontId="7" fillId="37" borderId="10" xfId="0" applyNumberFormat="1" applyFont="1" applyFill="1" applyBorder="1" applyAlignment="1">
      <alignment horizontal="center"/>
    </xf>
    <xf numFmtId="2" fontId="3" fillId="37" borderId="15" xfId="0" applyNumberFormat="1" applyFont="1" applyFill="1" applyBorder="1" applyAlignment="1">
      <alignment horizontal="center" vertical="distributed"/>
    </xf>
    <xf numFmtId="172" fontId="7" fillId="0" borderId="10" xfId="0" applyNumberFormat="1" applyFont="1" applyBorder="1" applyAlignment="1">
      <alignment/>
    </xf>
    <xf numFmtId="0" fontId="0" fillId="10" borderId="19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1" fillId="10" borderId="16" xfId="0" applyFont="1" applyFill="1" applyBorder="1" applyAlignment="1">
      <alignment horizontal="left"/>
    </xf>
    <xf numFmtId="0" fontId="13" fillId="38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0" fillId="10" borderId="19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5" fillId="0" borderId="10" xfId="0" applyFont="1" applyFill="1" applyBorder="1" applyAlignment="1">
      <alignment vertical="distributed"/>
    </xf>
    <xf numFmtId="0" fontId="1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2" fontId="0" fillId="0" borderId="19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21" xfId="0" applyBorder="1" applyAlignment="1">
      <alignment horizontal="center" vertical="top"/>
    </xf>
    <xf numFmtId="2" fontId="0" fillId="0" borderId="22" xfId="0" applyNumberFormat="1" applyBorder="1" applyAlignment="1">
      <alignment horizontal="center"/>
    </xf>
    <xf numFmtId="2" fontId="0" fillId="0" borderId="24" xfId="0" applyNumberFormat="1" applyBorder="1" applyAlignment="1">
      <alignment horizontal="center" vertical="top"/>
    </xf>
    <xf numFmtId="0" fontId="0" fillId="10" borderId="19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0" fillId="0" borderId="0" xfId="0" applyBorder="1" applyAlignment="1">
      <alignment wrapText="1"/>
    </xf>
    <xf numFmtId="0" fontId="0" fillId="10" borderId="19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2" fontId="1" fillId="6" borderId="12" xfId="0" applyNumberFormat="1" applyFon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3" xfId="0" applyNumberFormat="1" applyBorder="1" applyAlignment="1">
      <alignment horizontal="center" vertical="top"/>
    </xf>
    <xf numFmtId="2" fontId="0" fillId="6" borderId="25" xfId="0" applyNumberFormat="1" applyFill="1" applyBorder="1" applyAlignment="1">
      <alignment horizontal="center"/>
    </xf>
    <xf numFmtId="2" fontId="0" fillId="6" borderId="26" xfId="0" applyNumberFormat="1" applyFill="1" applyBorder="1" applyAlignment="1">
      <alignment horizontal="center"/>
    </xf>
    <xf numFmtId="2" fontId="1" fillId="6" borderId="26" xfId="0" applyNumberFormat="1" applyFont="1" applyFill="1" applyBorder="1" applyAlignment="1">
      <alignment horizontal="center"/>
    </xf>
    <xf numFmtId="2" fontId="1" fillId="6" borderId="26" xfId="0" applyNumberFormat="1" applyFont="1" applyFill="1" applyBorder="1" applyAlignment="1">
      <alignment horizontal="center" vertical="top"/>
    </xf>
    <xf numFmtId="2" fontId="1" fillId="6" borderId="2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39" borderId="16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4" xfId="0" applyFill="1" applyBorder="1" applyAlignment="1">
      <alignment/>
    </xf>
    <xf numFmtId="0" fontId="0" fillId="39" borderId="0" xfId="0" applyFill="1" applyAlignment="1">
      <alignment/>
    </xf>
    <xf numFmtId="0" fontId="0" fillId="39" borderId="10" xfId="0" applyFont="1" applyFill="1" applyBorder="1" applyAlignment="1">
      <alignment horizontal="center"/>
    </xf>
    <xf numFmtId="2" fontId="0" fillId="39" borderId="10" xfId="0" applyNumberFormat="1" applyFill="1" applyBorder="1" applyAlignment="1">
      <alignment horizontal="center"/>
    </xf>
    <xf numFmtId="2" fontId="0" fillId="39" borderId="10" xfId="0" applyNumberFormat="1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40" borderId="0" xfId="0" applyFill="1" applyBorder="1" applyAlignment="1">
      <alignment horizontal="center"/>
    </xf>
    <xf numFmtId="2" fontId="0" fillId="40" borderId="10" xfId="0" applyNumberFormat="1" applyFill="1" applyBorder="1" applyAlignment="1">
      <alignment horizontal="center"/>
    </xf>
    <xf numFmtId="2" fontId="0" fillId="40" borderId="10" xfId="0" applyNumberFormat="1" applyFont="1" applyFill="1" applyBorder="1" applyAlignment="1">
      <alignment horizontal="center"/>
    </xf>
    <xf numFmtId="0" fontId="0" fillId="40" borderId="0" xfId="0" applyFill="1" applyAlignment="1">
      <alignment horizontal="center"/>
    </xf>
    <xf numFmtId="2" fontId="0" fillId="40" borderId="0" xfId="0" applyNumberFormat="1" applyFill="1" applyAlignment="1">
      <alignment horizontal="center"/>
    </xf>
    <xf numFmtId="2" fontId="0" fillId="40" borderId="0" xfId="0" applyNumberFormat="1" applyFill="1" applyBorder="1" applyAlignment="1">
      <alignment horizontal="center"/>
    </xf>
    <xf numFmtId="0" fontId="9" fillId="40" borderId="0" xfId="0" applyFont="1" applyFill="1" applyBorder="1" applyAlignment="1">
      <alignment vertical="center"/>
    </xf>
    <xf numFmtId="0" fontId="9" fillId="0" borderId="24" xfId="0" applyFont="1" applyBorder="1" applyAlignment="1">
      <alignment horizontal="center" vertical="top" wrapText="1"/>
    </xf>
    <xf numFmtId="0" fontId="9" fillId="36" borderId="11" xfId="0" applyFont="1" applyFill="1" applyBorder="1" applyAlignment="1">
      <alignment horizontal="center" vertical="top" wrapText="1"/>
    </xf>
    <xf numFmtId="172" fontId="0" fillId="16" borderId="10" xfId="0" applyNumberFormat="1" applyFill="1" applyBorder="1" applyAlignment="1">
      <alignment horizontal="center" vertical="center"/>
    </xf>
    <xf numFmtId="172" fontId="0" fillId="16" borderId="12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6" borderId="10" xfId="0" applyNumberFormat="1" applyFill="1" applyBorder="1" applyAlignment="1">
      <alignment horizontal="center" vertical="center"/>
    </xf>
    <xf numFmtId="2" fontId="0" fillId="6" borderId="12" xfId="0" applyNumberFormat="1" applyFill="1" applyBorder="1" applyAlignment="1">
      <alignment horizontal="center" vertical="center"/>
    </xf>
    <xf numFmtId="2" fontId="0" fillId="6" borderId="13" xfId="0" applyNumberFormat="1" applyFill="1" applyBorder="1" applyAlignment="1">
      <alignment horizontal="center" vertical="center"/>
    </xf>
    <xf numFmtId="49" fontId="6" fillId="39" borderId="20" xfId="0" applyNumberFormat="1" applyFont="1" applyFill="1" applyBorder="1" applyAlignment="1">
      <alignment horizontal="center" vertical="center" wrapText="1"/>
    </xf>
    <xf numFmtId="49" fontId="6" fillId="39" borderId="19" xfId="0" applyNumberFormat="1" applyFont="1" applyFill="1" applyBorder="1" applyAlignment="1">
      <alignment horizontal="center" vertical="center" wrapText="1"/>
    </xf>
    <xf numFmtId="49" fontId="6" fillId="39" borderId="22" xfId="0" applyNumberFormat="1" applyFont="1" applyFill="1" applyBorder="1" applyAlignment="1">
      <alignment horizontal="center" vertical="center" wrapText="1"/>
    </xf>
    <xf numFmtId="49" fontId="6" fillId="39" borderId="21" xfId="0" applyNumberFormat="1" applyFont="1" applyFill="1" applyBorder="1" applyAlignment="1">
      <alignment horizontal="center" vertical="center" wrapText="1"/>
    </xf>
    <xf numFmtId="49" fontId="6" fillId="39" borderId="23" xfId="0" applyNumberFormat="1" applyFont="1" applyFill="1" applyBorder="1" applyAlignment="1">
      <alignment horizontal="center" vertical="center" wrapText="1"/>
    </xf>
    <xf numFmtId="49" fontId="6" fillId="39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10" borderId="20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16" borderId="13" xfId="0" applyFont="1" applyFill="1" applyBorder="1" applyAlignment="1">
      <alignment horizontal="center" vertical="top" wrapText="1"/>
    </xf>
    <xf numFmtId="0" fontId="1" fillId="16" borderId="12" xfId="0" applyFont="1" applyFill="1" applyBorder="1" applyAlignment="1">
      <alignment horizontal="center" vertical="top" wrapText="1"/>
    </xf>
    <xf numFmtId="0" fontId="1" fillId="16" borderId="11" xfId="0" applyFont="1" applyFill="1" applyBorder="1" applyAlignment="1">
      <alignment horizontal="center" vertical="top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10" borderId="16" xfId="0" applyNumberFormat="1" applyFont="1" applyFill="1" applyBorder="1" applyAlignment="1">
      <alignment horizontal="center" wrapText="1"/>
    </xf>
    <xf numFmtId="49" fontId="6" fillId="10" borderId="14" xfId="0" applyNumberFormat="1" applyFont="1" applyFill="1" applyBorder="1" applyAlignment="1">
      <alignment horizontal="center" wrapText="1"/>
    </xf>
    <xf numFmtId="49" fontId="6" fillId="40" borderId="16" xfId="0" applyNumberFormat="1" applyFont="1" applyFill="1" applyBorder="1" applyAlignment="1">
      <alignment horizontal="center" wrapText="1"/>
    </xf>
    <xf numFmtId="49" fontId="6" fillId="40" borderId="14" xfId="0" applyNumberFormat="1" applyFont="1" applyFill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top" wrapText="1"/>
    </xf>
    <xf numFmtId="172" fontId="0" fillId="16" borderId="13" xfId="0" applyNumberFormat="1" applyFill="1" applyBorder="1" applyAlignment="1">
      <alignment horizontal="center" vertical="center"/>
    </xf>
    <xf numFmtId="172" fontId="0" fillId="16" borderId="11" xfId="0" applyNumberForma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6" borderId="13" xfId="0" applyNumberFormat="1" applyFill="1" applyBorder="1" applyAlignment="1">
      <alignment horizontal="center" vertical="center"/>
    </xf>
    <xf numFmtId="2" fontId="0" fillId="6" borderId="11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172" fontId="0" fillId="16" borderId="12" xfId="0" applyNumberForma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6" borderId="12" xfId="0" applyNumberForma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9" fillId="40" borderId="15" xfId="0" applyFont="1" applyFill="1" applyBorder="1" applyAlignment="1">
      <alignment horizontal="center" vertical="center"/>
    </xf>
    <xf numFmtId="0" fontId="9" fillId="40" borderId="14" xfId="0" applyFont="1" applyFill="1" applyBorder="1" applyAlignment="1">
      <alignment horizontal="center" vertical="center"/>
    </xf>
    <xf numFmtId="0" fontId="9" fillId="10" borderId="16" xfId="0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distributed"/>
    </xf>
    <xf numFmtId="2" fontId="3" fillId="0" borderId="15" xfId="0" applyNumberFormat="1" applyFont="1" applyFill="1" applyBorder="1" applyAlignment="1">
      <alignment horizontal="center" vertical="distributed"/>
    </xf>
    <xf numFmtId="2" fontId="3" fillId="0" borderId="14" xfId="0" applyNumberFormat="1" applyFont="1" applyFill="1" applyBorder="1" applyAlignment="1">
      <alignment horizontal="center" vertical="distributed"/>
    </xf>
    <xf numFmtId="0" fontId="7" fillId="0" borderId="16" xfId="0" applyFont="1" applyBorder="1" applyAlignment="1">
      <alignment horizontal="left" vertical="distributed"/>
    </xf>
    <xf numFmtId="0" fontId="7" fillId="0" borderId="14" xfId="0" applyFont="1" applyBorder="1" applyAlignment="1">
      <alignment horizontal="left" vertical="distributed"/>
    </xf>
    <xf numFmtId="0" fontId="9" fillId="34" borderId="13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3" fillId="0" borderId="10" xfId="0" applyFont="1" applyFill="1" applyBorder="1" applyAlignment="1">
      <alignment horizontal="center" vertical="center"/>
    </xf>
    <xf numFmtId="0" fontId="13" fillId="38" borderId="16" xfId="0" applyFont="1" applyFill="1" applyBorder="1" applyAlignment="1">
      <alignment horizontal="center" vertical="center"/>
    </xf>
    <xf numFmtId="0" fontId="13" fillId="38" borderId="14" xfId="0" applyFont="1" applyFill="1" applyBorder="1" applyAlignment="1">
      <alignment horizontal="center" vertical="center"/>
    </xf>
    <xf numFmtId="0" fontId="13" fillId="38" borderId="10" xfId="0" applyFont="1" applyFill="1" applyBorder="1" applyAlignment="1">
      <alignment horizontal="center" vertical="center"/>
    </xf>
    <xf numFmtId="0" fontId="6" fillId="39" borderId="11" xfId="0" applyFont="1" applyFill="1" applyBorder="1" applyAlignment="1">
      <alignment horizontal="center" vertical="top"/>
    </xf>
    <xf numFmtId="0" fontId="6" fillId="39" borderId="10" xfId="0" applyFont="1" applyFill="1" applyBorder="1" applyAlignment="1">
      <alignment horizontal="center" vertical="top"/>
    </xf>
    <xf numFmtId="0" fontId="6" fillId="39" borderId="17" xfId="0" applyFont="1" applyFill="1" applyBorder="1" applyAlignment="1">
      <alignment horizontal="center" vertical="distributed"/>
    </xf>
    <xf numFmtId="0" fontId="6" fillId="39" borderId="18" xfId="0" applyFont="1" applyFill="1" applyBorder="1" applyAlignment="1">
      <alignment horizontal="center" vertical="distributed"/>
    </xf>
    <xf numFmtId="0" fontId="6" fillId="39" borderId="21" xfId="0" applyFont="1" applyFill="1" applyBorder="1" applyAlignment="1">
      <alignment horizontal="center" vertical="distributed"/>
    </xf>
    <xf numFmtId="0" fontId="6" fillId="39" borderId="24" xfId="0" applyFont="1" applyFill="1" applyBorder="1" applyAlignment="1">
      <alignment horizontal="center" vertical="distributed"/>
    </xf>
    <xf numFmtId="0" fontId="1" fillId="41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40" borderId="16" xfId="0" applyFont="1" applyFill="1" applyBorder="1" applyAlignment="1">
      <alignment horizontal="center"/>
    </xf>
    <xf numFmtId="0" fontId="1" fillId="40" borderId="15" xfId="0" applyFont="1" applyFill="1" applyBorder="1" applyAlignment="1">
      <alignment horizontal="center"/>
    </xf>
    <xf numFmtId="0" fontId="1" fillId="40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distributed"/>
    </xf>
    <xf numFmtId="0" fontId="6" fillId="0" borderId="22" xfId="0" applyFont="1" applyBorder="1" applyAlignment="1">
      <alignment horizontal="center" vertical="distributed"/>
    </xf>
    <xf numFmtId="0" fontId="6" fillId="0" borderId="21" xfId="0" applyFont="1" applyBorder="1" applyAlignment="1">
      <alignment horizontal="center" vertical="distributed"/>
    </xf>
    <xf numFmtId="0" fontId="6" fillId="0" borderId="24" xfId="0" applyFont="1" applyBorder="1" applyAlignment="1">
      <alignment horizontal="center" vertical="distributed"/>
    </xf>
    <xf numFmtId="0" fontId="1" fillId="16" borderId="16" xfId="0" applyFont="1" applyFill="1" applyBorder="1" applyAlignment="1">
      <alignment horizontal="center"/>
    </xf>
    <xf numFmtId="0" fontId="1" fillId="16" borderId="15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2" fillId="42" borderId="16" xfId="0" applyFont="1" applyFill="1" applyBorder="1" applyAlignment="1">
      <alignment horizontal="center" vertical="center" wrapText="1"/>
    </xf>
    <xf numFmtId="0" fontId="12" fillId="42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1" fillId="41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10" borderId="13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4"/>
  <sheetViews>
    <sheetView zoomScalePageLayoutView="0" workbookViewId="0" topLeftCell="A1">
      <pane xSplit="1" topLeftCell="D1" activePane="topRight" state="frozen"/>
      <selection pane="topLeft" activeCell="A1" sqref="A1"/>
      <selection pane="topRight" activeCell="AP19" sqref="AP19"/>
    </sheetView>
  </sheetViews>
  <sheetFormatPr defaultColWidth="9.00390625" defaultRowHeight="12.75"/>
  <cols>
    <col min="1" max="1" width="41.75390625" style="0" customWidth="1"/>
    <col min="2" max="2" width="0" style="0" hidden="1" customWidth="1"/>
    <col min="3" max="3" width="11.125" style="0" hidden="1" customWidth="1"/>
    <col min="4" max="4" width="22.25390625" style="0" hidden="1" customWidth="1"/>
    <col min="5" max="5" width="9.875" style="0" customWidth="1"/>
    <col min="6" max="6" width="10.00390625" style="0" hidden="1" customWidth="1"/>
    <col min="7" max="35" width="9.125" style="0" hidden="1" customWidth="1"/>
  </cols>
  <sheetData>
    <row r="1" ht="15.75">
      <c r="A1" s="55" t="s">
        <v>122</v>
      </c>
    </row>
    <row r="2" ht="15.75">
      <c r="A2" s="55" t="s">
        <v>5</v>
      </c>
    </row>
    <row r="4" spans="1:39" ht="16.5" customHeight="1">
      <c r="A4" s="245" t="s">
        <v>0</v>
      </c>
      <c r="B4" s="234" t="s">
        <v>1</v>
      </c>
      <c r="C4" s="237" t="s">
        <v>164</v>
      </c>
      <c r="D4" s="238"/>
      <c r="E4" s="234" t="s">
        <v>217</v>
      </c>
      <c r="F4" s="237" t="s">
        <v>164</v>
      </c>
      <c r="G4" s="238"/>
      <c r="H4" s="237" t="s">
        <v>165</v>
      </c>
      <c r="I4" s="248"/>
      <c r="J4" s="248"/>
      <c r="K4" s="238"/>
      <c r="L4" s="237" t="s">
        <v>184</v>
      </c>
      <c r="M4" s="248"/>
      <c r="N4" s="248"/>
      <c r="O4" s="238"/>
      <c r="P4" s="237" t="s">
        <v>187</v>
      </c>
      <c r="Q4" s="248"/>
      <c r="R4" s="248"/>
      <c r="S4" s="238"/>
      <c r="T4" s="237" t="s">
        <v>190</v>
      </c>
      <c r="U4" s="248"/>
      <c r="V4" s="248"/>
      <c r="W4" s="238"/>
      <c r="X4" s="237" t="s">
        <v>193</v>
      </c>
      <c r="Y4" s="248"/>
      <c r="Z4" s="248"/>
      <c r="AA4" s="238"/>
      <c r="AB4" s="237" t="s">
        <v>224</v>
      </c>
      <c r="AC4" s="248"/>
      <c r="AD4" s="248"/>
      <c r="AE4" s="238"/>
      <c r="AF4" s="237" t="s">
        <v>266</v>
      </c>
      <c r="AG4" s="248"/>
      <c r="AH4" s="248"/>
      <c r="AI4" s="238"/>
      <c r="AJ4" s="221" t="s">
        <v>308</v>
      </c>
      <c r="AK4" s="222"/>
      <c r="AL4" s="222"/>
      <c r="AM4" s="223"/>
    </row>
    <row r="5" spans="1:39" ht="15.75" customHeight="1">
      <c r="A5" s="246"/>
      <c r="B5" s="235"/>
      <c r="C5" s="239" t="s">
        <v>167</v>
      </c>
      <c r="D5" s="240"/>
      <c r="E5" s="235"/>
      <c r="F5" s="243" t="s">
        <v>168</v>
      </c>
      <c r="G5" s="244"/>
      <c r="H5" s="243" t="s">
        <v>169</v>
      </c>
      <c r="I5" s="244"/>
      <c r="J5" s="239" t="s">
        <v>170</v>
      </c>
      <c r="K5" s="240"/>
      <c r="L5" s="239" t="s">
        <v>208</v>
      </c>
      <c r="M5" s="240"/>
      <c r="N5" s="241" t="s">
        <v>202</v>
      </c>
      <c r="O5" s="242"/>
      <c r="P5" s="243" t="s">
        <v>209</v>
      </c>
      <c r="Q5" s="244"/>
      <c r="R5" s="239" t="s">
        <v>203</v>
      </c>
      <c r="S5" s="240"/>
      <c r="T5" s="239" t="s">
        <v>210</v>
      </c>
      <c r="U5" s="240"/>
      <c r="V5" s="241" t="s">
        <v>211</v>
      </c>
      <c r="W5" s="242"/>
      <c r="X5" s="241" t="s">
        <v>215</v>
      </c>
      <c r="Y5" s="242"/>
      <c r="Z5" s="239" t="s">
        <v>216</v>
      </c>
      <c r="AA5" s="240"/>
      <c r="AB5" s="241" t="s">
        <v>262</v>
      </c>
      <c r="AC5" s="242"/>
      <c r="AD5" s="239" t="s">
        <v>263</v>
      </c>
      <c r="AE5" s="240"/>
      <c r="AF5" s="241" t="s">
        <v>265</v>
      </c>
      <c r="AG5" s="242"/>
      <c r="AH5" s="239" t="s">
        <v>267</v>
      </c>
      <c r="AI5" s="240"/>
      <c r="AJ5" s="224"/>
      <c r="AK5" s="225"/>
      <c r="AL5" s="225"/>
      <c r="AM5" s="226"/>
    </row>
    <row r="6" spans="1:39" ht="89.25">
      <c r="A6" s="247"/>
      <c r="B6" s="236"/>
      <c r="C6" s="12" t="s">
        <v>2</v>
      </c>
      <c r="D6" s="64" t="s">
        <v>3</v>
      </c>
      <c r="E6" s="236"/>
      <c r="F6" s="12" t="s">
        <v>2</v>
      </c>
      <c r="G6" s="64" t="s">
        <v>3</v>
      </c>
      <c r="H6" s="12" t="s">
        <v>2</v>
      </c>
      <c r="I6" s="64" t="s">
        <v>3</v>
      </c>
      <c r="J6" s="12" t="s">
        <v>2</v>
      </c>
      <c r="K6" s="64" t="s">
        <v>3</v>
      </c>
      <c r="L6" s="12" t="s">
        <v>2</v>
      </c>
      <c r="M6" s="64" t="s">
        <v>3</v>
      </c>
      <c r="N6" s="12" t="s">
        <v>2</v>
      </c>
      <c r="O6" s="64" t="s">
        <v>3</v>
      </c>
      <c r="P6" s="12" t="s">
        <v>2</v>
      </c>
      <c r="Q6" s="64" t="s">
        <v>3</v>
      </c>
      <c r="R6" s="12" t="s">
        <v>2</v>
      </c>
      <c r="S6" s="64" t="s">
        <v>3</v>
      </c>
      <c r="T6" s="12" t="s">
        <v>2</v>
      </c>
      <c r="U6" s="64" t="s">
        <v>3</v>
      </c>
      <c r="V6" s="12" t="s">
        <v>2</v>
      </c>
      <c r="W6" s="64" t="s">
        <v>3</v>
      </c>
      <c r="X6" s="12" t="s">
        <v>2</v>
      </c>
      <c r="Y6" s="64" t="s">
        <v>3</v>
      </c>
      <c r="Z6" s="12" t="s">
        <v>2</v>
      </c>
      <c r="AA6" s="64" t="s">
        <v>3</v>
      </c>
      <c r="AB6" s="12" t="s">
        <v>2</v>
      </c>
      <c r="AC6" s="64" t="s">
        <v>3</v>
      </c>
      <c r="AD6" s="12" t="s">
        <v>2</v>
      </c>
      <c r="AE6" s="64" t="s">
        <v>3</v>
      </c>
      <c r="AF6" s="12" t="s">
        <v>2</v>
      </c>
      <c r="AG6" s="64" t="s">
        <v>3</v>
      </c>
      <c r="AH6" s="12" t="s">
        <v>2</v>
      </c>
      <c r="AI6" s="64" t="s">
        <v>3</v>
      </c>
      <c r="AJ6" s="12" t="s">
        <v>2</v>
      </c>
      <c r="AK6" s="64" t="s">
        <v>3</v>
      </c>
      <c r="AL6" s="12" t="s">
        <v>2</v>
      </c>
      <c r="AM6" s="64" t="s">
        <v>3</v>
      </c>
    </row>
    <row r="7" spans="1:39" ht="15.75" customHeight="1">
      <c r="A7" s="158" t="s">
        <v>4</v>
      </c>
      <c r="B7" s="69"/>
      <c r="C7" s="77"/>
      <c r="D7" s="78"/>
      <c r="E7" s="69"/>
      <c r="F7" s="87"/>
      <c r="G7" s="88"/>
      <c r="H7" s="228"/>
      <c r="I7" s="229"/>
      <c r="J7" s="229"/>
      <c r="K7" s="230"/>
      <c r="L7" s="228"/>
      <c r="M7" s="229"/>
      <c r="N7" s="229"/>
      <c r="O7" s="230"/>
      <c r="P7" s="228"/>
      <c r="Q7" s="229"/>
      <c r="R7" s="229"/>
      <c r="S7" s="230"/>
      <c r="T7" s="228"/>
      <c r="U7" s="229"/>
      <c r="V7" s="229"/>
      <c r="W7" s="230"/>
      <c r="X7" s="228"/>
      <c r="Y7" s="229"/>
      <c r="Z7" s="229"/>
      <c r="AA7" s="230"/>
      <c r="AB7" s="228"/>
      <c r="AC7" s="229"/>
      <c r="AD7" s="229"/>
      <c r="AE7" s="230"/>
      <c r="AF7" s="228"/>
      <c r="AG7" s="229"/>
      <c r="AH7" s="229"/>
      <c r="AI7" s="230"/>
      <c r="AJ7" s="228"/>
      <c r="AK7" s="229"/>
      <c r="AL7" s="229"/>
      <c r="AM7" s="230"/>
    </row>
    <row r="8" spans="1:39" ht="12.75">
      <c r="A8" s="16" t="s">
        <v>12</v>
      </c>
      <c r="B8" s="70"/>
      <c r="C8" s="82"/>
      <c r="D8" s="89"/>
      <c r="E8" s="70"/>
      <c r="F8" s="82"/>
      <c r="G8" s="90"/>
      <c r="H8" s="82"/>
      <c r="I8" s="91"/>
      <c r="J8" s="92"/>
      <c r="K8" s="93"/>
      <c r="L8" s="82"/>
      <c r="M8" s="91"/>
      <c r="N8" s="92"/>
      <c r="O8" s="93"/>
      <c r="P8" s="82"/>
      <c r="Q8" s="91"/>
      <c r="R8" s="92"/>
      <c r="S8" s="93"/>
      <c r="T8" s="82"/>
      <c r="U8" s="91"/>
      <c r="V8" s="92"/>
      <c r="W8" s="93"/>
      <c r="X8" s="82"/>
      <c r="Y8" s="91"/>
      <c r="Z8" s="92"/>
      <c r="AA8" s="93"/>
      <c r="AB8" s="82"/>
      <c r="AC8" s="93"/>
      <c r="AD8" s="167"/>
      <c r="AE8" s="93"/>
      <c r="AF8" s="82"/>
      <c r="AG8" s="93"/>
      <c r="AH8" s="167"/>
      <c r="AI8" s="93"/>
      <c r="AJ8" s="82"/>
      <c r="AK8" s="93"/>
      <c r="AL8" s="167"/>
      <c r="AM8" s="93"/>
    </row>
    <row r="9" spans="1:39" ht="13.5" thickBot="1">
      <c r="A9" s="13" t="s">
        <v>6</v>
      </c>
      <c r="B9" s="94">
        <v>5.95</v>
      </c>
      <c r="C9" s="95">
        <v>24.31</v>
      </c>
      <c r="D9" s="96">
        <f>B9*C9</f>
        <v>144.6445</v>
      </c>
      <c r="E9" s="71">
        <v>4.215</v>
      </c>
      <c r="F9" s="95">
        <v>26.99</v>
      </c>
      <c r="G9" s="97">
        <f>F9*E9</f>
        <v>113.76284999999999</v>
      </c>
      <c r="H9" s="95">
        <v>26.99</v>
      </c>
      <c r="I9" s="96">
        <f>H9*E9</f>
        <v>113.76284999999999</v>
      </c>
      <c r="J9" s="98">
        <v>28.35</v>
      </c>
      <c r="K9" s="99">
        <f>J9*E9</f>
        <v>119.49525</v>
      </c>
      <c r="L9" s="95">
        <v>28.35</v>
      </c>
      <c r="M9" s="96">
        <f>L9*E9</f>
        <v>119.49525</v>
      </c>
      <c r="N9" s="98">
        <v>30.51</v>
      </c>
      <c r="O9" s="99">
        <f>N9*E9</f>
        <v>128.59965</v>
      </c>
      <c r="P9" s="95">
        <v>30.51</v>
      </c>
      <c r="Q9" s="96">
        <f>P9*E9</f>
        <v>128.59965</v>
      </c>
      <c r="R9" s="98">
        <v>31.01</v>
      </c>
      <c r="S9" s="99">
        <f>R9*E9</f>
        <v>130.70715</v>
      </c>
      <c r="T9" s="95">
        <v>31.01</v>
      </c>
      <c r="U9" s="96">
        <f>T9*E9</f>
        <v>130.70715</v>
      </c>
      <c r="V9" s="98">
        <v>32.11</v>
      </c>
      <c r="W9" s="99">
        <f>V9*E9</f>
        <v>135.34365</v>
      </c>
      <c r="X9" s="95">
        <v>29.97</v>
      </c>
      <c r="Y9" s="96">
        <f>X9*E9</f>
        <v>126.32355</v>
      </c>
      <c r="Z9" s="98">
        <v>30.62</v>
      </c>
      <c r="AA9" s="99">
        <f>Z9*E9</f>
        <v>129.0633</v>
      </c>
      <c r="AB9" s="95">
        <v>31.14</v>
      </c>
      <c r="AC9" s="99">
        <f>AB9*E9</f>
        <v>131.2551</v>
      </c>
      <c r="AD9" s="142">
        <v>31.14</v>
      </c>
      <c r="AE9" s="99">
        <f>AD9*E9</f>
        <v>131.2551</v>
      </c>
      <c r="AF9" s="95">
        <v>32.05</v>
      </c>
      <c r="AG9" s="99">
        <f>AF9*I9</f>
        <v>3646.0993424999992</v>
      </c>
      <c r="AH9" s="142">
        <v>32.26</v>
      </c>
      <c r="AI9" s="99">
        <f>AH9*E9</f>
        <v>135.9759</v>
      </c>
      <c r="AJ9" s="95">
        <v>34.43</v>
      </c>
      <c r="AK9" s="99">
        <f>AJ9*M9</f>
        <v>4114.2214575</v>
      </c>
      <c r="AL9" s="142">
        <v>34.43</v>
      </c>
      <c r="AM9" s="188">
        <f>AL9*E9</f>
        <v>145.12245</v>
      </c>
    </row>
    <row r="10" spans="1:39" ht="12.75">
      <c r="A10" s="3" t="s">
        <v>7</v>
      </c>
      <c r="B10" s="94"/>
      <c r="C10" s="95"/>
      <c r="D10" s="100"/>
      <c r="E10" s="71"/>
      <c r="F10" s="95"/>
      <c r="G10" s="97"/>
      <c r="H10" s="95"/>
      <c r="I10" s="96"/>
      <c r="J10" s="98"/>
      <c r="K10" s="99"/>
      <c r="L10" s="95"/>
      <c r="M10" s="96"/>
      <c r="N10" s="98"/>
      <c r="O10" s="99"/>
      <c r="P10" s="95"/>
      <c r="Q10" s="96"/>
      <c r="R10" s="98"/>
      <c r="S10" s="99"/>
      <c r="T10" s="95"/>
      <c r="U10" s="96"/>
      <c r="V10" s="98"/>
      <c r="W10" s="99"/>
      <c r="X10" s="95"/>
      <c r="Y10" s="96"/>
      <c r="Z10" s="98"/>
      <c r="AA10" s="99"/>
      <c r="AB10" s="95"/>
      <c r="AC10" s="99"/>
      <c r="AD10" s="142"/>
      <c r="AE10" s="99"/>
      <c r="AF10" s="95"/>
      <c r="AG10" s="99"/>
      <c r="AH10" s="142"/>
      <c r="AI10" s="99"/>
      <c r="AJ10" s="95"/>
      <c r="AK10" s="99"/>
      <c r="AL10" s="142"/>
      <c r="AM10" s="99"/>
    </row>
    <row r="11" spans="1:39" ht="12.75" customHeight="1" thickBot="1">
      <c r="A11" s="3" t="s">
        <v>8</v>
      </c>
      <c r="B11" s="94"/>
      <c r="C11" s="86"/>
      <c r="D11" s="101"/>
      <c r="E11" s="71"/>
      <c r="F11" s="86"/>
      <c r="G11" s="102"/>
      <c r="H11" s="86"/>
      <c r="I11" s="103"/>
      <c r="J11" s="104"/>
      <c r="K11" s="105"/>
      <c r="L11" s="86"/>
      <c r="M11" s="103"/>
      <c r="N11" s="104"/>
      <c r="O11" s="105"/>
      <c r="P11" s="86"/>
      <c r="Q11" s="103"/>
      <c r="R11" s="104"/>
      <c r="S11" s="105"/>
      <c r="T11" s="86"/>
      <c r="U11" s="103"/>
      <c r="V11" s="104"/>
      <c r="W11" s="105"/>
      <c r="X11" s="86"/>
      <c r="Y11" s="103"/>
      <c r="Z11" s="104"/>
      <c r="AA11" s="105"/>
      <c r="AB11" s="86"/>
      <c r="AC11" s="105"/>
      <c r="AD11" s="168"/>
      <c r="AE11" s="105"/>
      <c r="AF11" s="86"/>
      <c r="AG11" s="105"/>
      <c r="AH11" s="168"/>
      <c r="AI11" s="99"/>
      <c r="AJ11" s="86"/>
      <c r="AK11" s="105"/>
      <c r="AL11" s="168"/>
      <c r="AM11" s="99"/>
    </row>
    <row r="12" spans="1:39" ht="26.25" thickBot="1">
      <c r="A12" s="9" t="s">
        <v>27</v>
      </c>
      <c r="B12" s="106">
        <v>4.42</v>
      </c>
      <c r="C12" s="84">
        <v>24.31</v>
      </c>
      <c r="D12" s="99">
        <f>B12*C12</f>
        <v>107.4502</v>
      </c>
      <c r="E12" s="72">
        <v>5.196</v>
      </c>
      <c r="F12" s="84">
        <v>26.99</v>
      </c>
      <c r="G12" s="99">
        <f>F12*E12</f>
        <v>140.24004</v>
      </c>
      <c r="H12" s="84">
        <v>26.99</v>
      </c>
      <c r="I12" s="99">
        <f>H12*E12</f>
        <v>140.24004</v>
      </c>
      <c r="J12" s="8">
        <v>28.35</v>
      </c>
      <c r="K12" s="99">
        <f>J12*E12</f>
        <v>147.3066</v>
      </c>
      <c r="L12" s="84">
        <v>28.35</v>
      </c>
      <c r="M12" s="99">
        <f>L12*E12</f>
        <v>147.3066</v>
      </c>
      <c r="N12" s="8">
        <v>30.51</v>
      </c>
      <c r="O12" s="99">
        <f>N12*E12</f>
        <v>158.52996</v>
      </c>
      <c r="P12" s="84">
        <v>30.51</v>
      </c>
      <c r="Q12" s="99">
        <f>P12*E12</f>
        <v>158.52996</v>
      </c>
      <c r="R12" s="8">
        <v>31.01</v>
      </c>
      <c r="S12" s="99">
        <f>R12*E12</f>
        <v>161.12796</v>
      </c>
      <c r="T12" s="84">
        <v>31.01</v>
      </c>
      <c r="U12" s="99">
        <f>T12*E12</f>
        <v>161.12796</v>
      </c>
      <c r="V12" s="8">
        <v>32.11</v>
      </c>
      <c r="W12" s="99">
        <f>V12*E12</f>
        <v>166.84356</v>
      </c>
      <c r="X12" s="84">
        <v>29.97</v>
      </c>
      <c r="Y12" s="99">
        <f>X12*E12</f>
        <v>155.72412</v>
      </c>
      <c r="Z12" s="8">
        <v>30.62</v>
      </c>
      <c r="AA12" s="99">
        <f>Z12*E12</f>
        <v>159.10152</v>
      </c>
      <c r="AB12" s="84">
        <v>31.14</v>
      </c>
      <c r="AC12" s="99">
        <f aca="true" t="shared" si="0" ref="AC12:AC23">AB12*E12</f>
        <v>161.80344</v>
      </c>
      <c r="AD12" s="8">
        <v>31.14</v>
      </c>
      <c r="AE12" s="110">
        <f aca="true" t="shared" si="1" ref="AE12:AE23">AD12*E12</f>
        <v>161.80344</v>
      </c>
      <c r="AF12" s="84">
        <v>32.05</v>
      </c>
      <c r="AG12" s="99">
        <f>AF12*I12</f>
        <v>4494.693281999999</v>
      </c>
      <c r="AH12" s="8">
        <v>32.26</v>
      </c>
      <c r="AI12" s="99">
        <f aca="true" t="shared" si="2" ref="AI12:AI23">AH12*E12</f>
        <v>167.62295999999998</v>
      </c>
      <c r="AJ12" s="84">
        <v>34.43</v>
      </c>
      <c r="AK12" s="99">
        <f>AJ12*M12</f>
        <v>5071.766238</v>
      </c>
      <c r="AL12" s="98">
        <v>34.43</v>
      </c>
      <c r="AM12" s="189">
        <f aca="true" t="shared" si="3" ref="AM12:AM23">AL12*E12</f>
        <v>178.89828</v>
      </c>
    </row>
    <row r="13" spans="1:39" ht="12.75">
      <c r="A13" s="5" t="s">
        <v>28</v>
      </c>
      <c r="B13" s="70"/>
      <c r="C13" s="82"/>
      <c r="D13" s="89"/>
      <c r="E13" s="73"/>
      <c r="F13" s="82"/>
      <c r="G13" s="90"/>
      <c r="H13" s="82"/>
      <c r="I13" s="91"/>
      <c r="J13" s="92"/>
      <c r="K13" s="93"/>
      <c r="L13" s="82"/>
      <c r="M13" s="91"/>
      <c r="N13" s="92"/>
      <c r="O13" s="93"/>
      <c r="P13" s="82"/>
      <c r="Q13" s="91"/>
      <c r="R13" s="92"/>
      <c r="S13" s="93"/>
      <c r="T13" s="82"/>
      <c r="U13" s="91"/>
      <c r="V13" s="92"/>
      <c r="W13" s="93"/>
      <c r="X13" s="82"/>
      <c r="Y13" s="91"/>
      <c r="Z13" s="92"/>
      <c r="AA13" s="93"/>
      <c r="AB13" s="82"/>
      <c r="AC13" s="93"/>
      <c r="AD13" s="167"/>
      <c r="AE13" s="93"/>
      <c r="AF13" s="82"/>
      <c r="AG13" s="93"/>
      <c r="AH13" s="167"/>
      <c r="AI13" s="99"/>
      <c r="AJ13" s="82"/>
      <c r="AK13" s="93"/>
      <c r="AL13" s="167"/>
      <c r="AM13" s="99"/>
    </row>
    <row r="14" spans="1:39" ht="12.75">
      <c r="A14" s="3" t="s">
        <v>9</v>
      </c>
      <c r="B14" s="94"/>
      <c r="C14" s="95"/>
      <c r="D14" s="96"/>
      <c r="E14" s="71"/>
      <c r="F14" s="95"/>
      <c r="G14" s="97"/>
      <c r="H14" s="95"/>
      <c r="I14" s="96"/>
      <c r="J14" s="98"/>
      <c r="K14" s="99"/>
      <c r="L14" s="95"/>
      <c r="M14" s="96"/>
      <c r="N14" s="98"/>
      <c r="O14" s="99"/>
      <c r="P14" s="95"/>
      <c r="Q14" s="96"/>
      <c r="R14" s="98"/>
      <c r="S14" s="99"/>
      <c r="T14" s="95"/>
      <c r="U14" s="96"/>
      <c r="V14" s="98"/>
      <c r="W14" s="99"/>
      <c r="X14" s="95"/>
      <c r="Y14" s="96"/>
      <c r="Z14" s="98"/>
      <c r="AA14" s="99"/>
      <c r="AB14" s="95"/>
      <c r="AC14" s="99"/>
      <c r="AD14" s="142"/>
      <c r="AE14" s="99"/>
      <c r="AF14" s="95"/>
      <c r="AG14" s="99"/>
      <c r="AH14" s="142"/>
      <c r="AI14" s="99"/>
      <c r="AJ14" s="95"/>
      <c r="AK14" s="99"/>
      <c r="AL14" s="142"/>
      <c r="AM14" s="99"/>
    </row>
    <row r="15" spans="1:39" ht="13.5" thickBot="1">
      <c r="A15" s="2" t="s">
        <v>10</v>
      </c>
      <c r="B15" s="107">
        <v>4.57</v>
      </c>
      <c r="C15" s="86">
        <v>24.31</v>
      </c>
      <c r="D15" s="103">
        <f>C15*B15</f>
        <v>111.0967</v>
      </c>
      <c r="E15" s="74">
        <v>5.196</v>
      </c>
      <c r="F15" s="86">
        <v>26.99</v>
      </c>
      <c r="G15" s="102">
        <f>F15*E15</f>
        <v>140.24004</v>
      </c>
      <c r="H15" s="86">
        <v>26.99</v>
      </c>
      <c r="I15" s="103">
        <f>H15*E15</f>
        <v>140.24004</v>
      </c>
      <c r="J15" s="104">
        <v>28.35</v>
      </c>
      <c r="K15" s="105">
        <f>J15*E15</f>
        <v>147.3066</v>
      </c>
      <c r="L15" s="86">
        <v>28.35</v>
      </c>
      <c r="M15" s="103">
        <f>L15*E15</f>
        <v>147.3066</v>
      </c>
      <c r="N15" s="104">
        <v>30.51</v>
      </c>
      <c r="O15" s="105">
        <f>N15*E15</f>
        <v>158.52996</v>
      </c>
      <c r="P15" s="86">
        <v>30.51</v>
      </c>
      <c r="Q15" s="103">
        <f>P15*E15</f>
        <v>158.52996</v>
      </c>
      <c r="R15" s="104">
        <v>31.01</v>
      </c>
      <c r="S15" s="105">
        <f>R15*E15</f>
        <v>161.12796</v>
      </c>
      <c r="T15" s="86">
        <v>31.01</v>
      </c>
      <c r="U15" s="103">
        <f>T15*E15</f>
        <v>161.12796</v>
      </c>
      <c r="V15" s="104">
        <v>32.11</v>
      </c>
      <c r="W15" s="105">
        <f>V15*E15</f>
        <v>166.84356</v>
      </c>
      <c r="X15" s="86">
        <v>29.97</v>
      </c>
      <c r="Y15" s="103">
        <f>X15*E15</f>
        <v>155.72412</v>
      </c>
      <c r="Z15" s="104">
        <v>30.62</v>
      </c>
      <c r="AA15" s="105">
        <f>Z15*E15</f>
        <v>159.10152</v>
      </c>
      <c r="AB15" s="86">
        <v>31.14</v>
      </c>
      <c r="AC15" s="105">
        <f t="shared" si="0"/>
        <v>161.80344</v>
      </c>
      <c r="AD15" s="168">
        <v>31.14</v>
      </c>
      <c r="AE15" s="105">
        <f t="shared" si="1"/>
        <v>161.80344</v>
      </c>
      <c r="AF15" s="86">
        <v>32.05</v>
      </c>
      <c r="AG15" s="105">
        <f>AF15*I15</f>
        <v>4494.693281999999</v>
      </c>
      <c r="AH15" s="168">
        <v>32.26</v>
      </c>
      <c r="AI15" s="99">
        <f t="shared" si="2"/>
        <v>167.62295999999998</v>
      </c>
      <c r="AJ15" s="86">
        <v>34.43</v>
      </c>
      <c r="AK15" s="105">
        <f>AJ15*M15</f>
        <v>5071.766238</v>
      </c>
      <c r="AL15" s="168">
        <v>34.43</v>
      </c>
      <c r="AM15" s="185">
        <f t="shared" si="3"/>
        <v>178.89828</v>
      </c>
    </row>
    <row r="16" spans="1:39" ht="26.25" thickBot="1">
      <c r="A16" s="6" t="s">
        <v>29</v>
      </c>
      <c r="B16" s="107">
        <v>5.8</v>
      </c>
      <c r="C16" s="85">
        <v>24.31</v>
      </c>
      <c r="D16" s="105">
        <f>C16*B16</f>
        <v>140.998</v>
      </c>
      <c r="E16" s="74">
        <v>5.196</v>
      </c>
      <c r="F16" s="85">
        <v>26.99</v>
      </c>
      <c r="G16" s="105">
        <f>F16*E16</f>
        <v>140.24004</v>
      </c>
      <c r="H16" s="85">
        <v>26.99</v>
      </c>
      <c r="I16" s="105">
        <f>H16*E16</f>
        <v>140.24004</v>
      </c>
      <c r="J16" s="7">
        <v>28.35</v>
      </c>
      <c r="K16" s="105">
        <f>J16*E16</f>
        <v>147.3066</v>
      </c>
      <c r="L16" s="85">
        <v>28.35</v>
      </c>
      <c r="M16" s="105">
        <f>L16*E16</f>
        <v>147.3066</v>
      </c>
      <c r="N16" s="7">
        <v>30.51</v>
      </c>
      <c r="O16" s="105">
        <f>N16*E16</f>
        <v>158.52996</v>
      </c>
      <c r="P16" s="85">
        <v>30.51</v>
      </c>
      <c r="Q16" s="105">
        <f>P16*E16</f>
        <v>158.52996</v>
      </c>
      <c r="R16" s="7">
        <v>31.01</v>
      </c>
      <c r="S16" s="105">
        <f>R16*E16</f>
        <v>161.12796</v>
      </c>
      <c r="T16" s="85">
        <v>31.01</v>
      </c>
      <c r="U16" s="105">
        <f>T16*E16</f>
        <v>161.12796</v>
      </c>
      <c r="V16" s="7">
        <v>32.11</v>
      </c>
      <c r="W16" s="105">
        <f>V16*E16</f>
        <v>166.84356</v>
      </c>
      <c r="X16" s="85">
        <v>29.97</v>
      </c>
      <c r="Y16" s="105">
        <f>X16*E16</f>
        <v>155.72412</v>
      </c>
      <c r="Z16" s="7">
        <v>30.62</v>
      </c>
      <c r="AA16" s="105">
        <f>Z16*E16</f>
        <v>159.10152</v>
      </c>
      <c r="AB16" s="85">
        <v>31.14</v>
      </c>
      <c r="AC16" s="105">
        <f t="shared" si="0"/>
        <v>161.80344</v>
      </c>
      <c r="AD16" s="7">
        <v>31.14</v>
      </c>
      <c r="AE16" s="110">
        <f t="shared" si="1"/>
        <v>161.80344</v>
      </c>
      <c r="AF16" s="85">
        <v>32.05</v>
      </c>
      <c r="AG16" s="105">
        <f>AF16*I16</f>
        <v>4494.693281999999</v>
      </c>
      <c r="AH16" s="7">
        <v>32.26</v>
      </c>
      <c r="AI16" s="99">
        <f t="shared" si="2"/>
        <v>167.62295999999998</v>
      </c>
      <c r="AJ16" s="85">
        <v>34.43</v>
      </c>
      <c r="AK16" s="105">
        <f>AJ16*M16</f>
        <v>5071.766238</v>
      </c>
      <c r="AL16" s="104">
        <v>34.43</v>
      </c>
      <c r="AM16" s="189">
        <f t="shared" si="3"/>
        <v>178.89828</v>
      </c>
    </row>
    <row r="17" spans="1:39" ht="26.25" thickBot="1">
      <c r="A17" s="9" t="s">
        <v>30</v>
      </c>
      <c r="B17" s="108">
        <v>5.8</v>
      </c>
      <c r="C17" s="109">
        <v>24.31</v>
      </c>
      <c r="D17" s="110">
        <f>C17*B17</f>
        <v>140.998</v>
      </c>
      <c r="E17" s="75">
        <v>5.196</v>
      </c>
      <c r="F17" s="109">
        <v>26.99</v>
      </c>
      <c r="G17" s="110">
        <f>F17*E17</f>
        <v>140.24004</v>
      </c>
      <c r="H17" s="109">
        <v>26.99</v>
      </c>
      <c r="I17" s="110">
        <f>H17*E17</f>
        <v>140.24004</v>
      </c>
      <c r="J17" s="4">
        <v>28.35</v>
      </c>
      <c r="K17" s="110">
        <f>J17*E17</f>
        <v>147.3066</v>
      </c>
      <c r="L17" s="109">
        <v>28.35</v>
      </c>
      <c r="M17" s="110">
        <f>L17*E17</f>
        <v>147.3066</v>
      </c>
      <c r="N17" s="4">
        <v>30.51</v>
      </c>
      <c r="O17" s="110">
        <f>N17*E17</f>
        <v>158.52996</v>
      </c>
      <c r="P17" s="109">
        <v>30.51</v>
      </c>
      <c r="Q17" s="110">
        <f>P17*E17</f>
        <v>158.52996</v>
      </c>
      <c r="R17" s="4">
        <v>31.01</v>
      </c>
      <c r="S17" s="110">
        <f>R17*E17</f>
        <v>161.12796</v>
      </c>
      <c r="T17" s="109">
        <v>31.01</v>
      </c>
      <c r="U17" s="110">
        <f>T17*E17</f>
        <v>161.12796</v>
      </c>
      <c r="V17" s="4">
        <v>32.11</v>
      </c>
      <c r="W17" s="110">
        <f>V17*E17</f>
        <v>166.84356</v>
      </c>
      <c r="X17" s="109">
        <v>29.97</v>
      </c>
      <c r="Y17" s="110">
        <f>X17*E17</f>
        <v>155.72412</v>
      </c>
      <c r="Z17" s="4">
        <v>30.62</v>
      </c>
      <c r="AA17" s="110">
        <f>Z17*E17</f>
        <v>159.10152</v>
      </c>
      <c r="AB17" s="109">
        <v>31.14</v>
      </c>
      <c r="AC17" s="110">
        <f t="shared" si="0"/>
        <v>161.80344</v>
      </c>
      <c r="AD17" s="4">
        <v>31.14</v>
      </c>
      <c r="AE17" s="110">
        <f t="shared" si="1"/>
        <v>161.80344</v>
      </c>
      <c r="AF17" s="109">
        <v>32.05</v>
      </c>
      <c r="AG17" s="110">
        <f>AF17*I17</f>
        <v>4494.693281999999</v>
      </c>
      <c r="AH17" s="4">
        <v>32.26</v>
      </c>
      <c r="AI17" s="99">
        <f t="shared" si="2"/>
        <v>167.62295999999998</v>
      </c>
      <c r="AJ17" s="109">
        <v>34.43</v>
      </c>
      <c r="AK17" s="110">
        <f>AJ17*M17</f>
        <v>5071.766238</v>
      </c>
      <c r="AL17" s="186">
        <v>34.43</v>
      </c>
      <c r="AM17" s="190">
        <f t="shared" si="3"/>
        <v>178.89828</v>
      </c>
    </row>
    <row r="18" spans="1:39" ht="13.5" thickBot="1">
      <c r="A18" s="1" t="s">
        <v>31</v>
      </c>
      <c r="B18" s="70">
        <v>2.68</v>
      </c>
      <c r="C18" s="83">
        <v>24.31</v>
      </c>
      <c r="D18" s="93">
        <f>B18*C18</f>
        <v>65.1508</v>
      </c>
      <c r="E18" s="73">
        <v>2.496</v>
      </c>
      <c r="F18" s="83">
        <v>26.99</v>
      </c>
      <c r="G18" s="111">
        <f>F18*E18</f>
        <v>67.36704</v>
      </c>
      <c r="H18" s="83">
        <v>26.99</v>
      </c>
      <c r="I18" s="93">
        <f>H18*E18</f>
        <v>67.36704</v>
      </c>
      <c r="J18" s="10">
        <v>28.35</v>
      </c>
      <c r="K18" s="93">
        <f>J18*E18</f>
        <v>70.7616</v>
      </c>
      <c r="L18" s="83">
        <v>28.35</v>
      </c>
      <c r="M18" s="93">
        <f>L18*E18</f>
        <v>70.7616</v>
      </c>
      <c r="N18" s="10">
        <v>30.51</v>
      </c>
      <c r="O18" s="93">
        <f>N18*E18</f>
        <v>76.15296000000001</v>
      </c>
      <c r="P18" s="83">
        <v>30.51</v>
      </c>
      <c r="Q18" s="93">
        <f>P18*E18</f>
        <v>76.15296000000001</v>
      </c>
      <c r="R18" s="10">
        <v>31.01</v>
      </c>
      <c r="S18" s="93">
        <f>R18*E18</f>
        <v>77.40096</v>
      </c>
      <c r="T18" s="83">
        <v>31.01</v>
      </c>
      <c r="U18" s="93">
        <f>T18*E18</f>
        <v>77.40096</v>
      </c>
      <c r="V18" s="10">
        <v>32.11</v>
      </c>
      <c r="W18" s="93">
        <f>V18*E18</f>
        <v>80.14656</v>
      </c>
      <c r="X18" s="83">
        <v>29.97</v>
      </c>
      <c r="Y18" s="93">
        <f>X18*E18</f>
        <v>74.80512</v>
      </c>
      <c r="Z18" s="10">
        <v>30.62</v>
      </c>
      <c r="AA18" s="93">
        <f>Z18*E18</f>
        <v>76.42752</v>
      </c>
      <c r="AB18" s="83">
        <v>31.14</v>
      </c>
      <c r="AC18" s="93">
        <f t="shared" si="0"/>
        <v>77.72544</v>
      </c>
      <c r="AD18" s="10">
        <v>31.14</v>
      </c>
      <c r="AE18" s="110">
        <f t="shared" si="1"/>
        <v>77.72544</v>
      </c>
      <c r="AF18" s="83">
        <v>32.05</v>
      </c>
      <c r="AG18" s="93">
        <f>AF18*I18</f>
        <v>2159.113632</v>
      </c>
      <c r="AH18" s="10">
        <v>32.05</v>
      </c>
      <c r="AI18" s="99">
        <f t="shared" si="2"/>
        <v>79.9968</v>
      </c>
      <c r="AJ18" s="83">
        <v>34.43</v>
      </c>
      <c r="AK18" s="93">
        <f>AJ18*M18</f>
        <v>2436.321888</v>
      </c>
      <c r="AL18" s="92">
        <v>34.43</v>
      </c>
      <c r="AM18" s="190">
        <f t="shared" si="3"/>
        <v>85.93728</v>
      </c>
    </row>
    <row r="19" spans="1:39" ht="13.5" thickBot="1">
      <c r="A19" s="14" t="s">
        <v>11</v>
      </c>
      <c r="B19" s="70"/>
      <c r="C19" s="83"/>
      <c r="D19" s="93"/>
      <c r="E19" s="73"/>
      <c r="F19" s="83"/>
      <c r="G19" s="111"/>
      <c r="H19" s="83"/>
      <c r="I19" s="93"/>
      <c r="J19" s="10"/>
      <c r="K19" s="93"/>
      <c r="L19" s="83"/>
      <c r="M19" s="93"/>
      <c r="N19" s="10"/>
      <c r="O19" s="93"/>
      <c r="P19" s="83"/>
      <c r="Q19" s="93"/>
      <c r="R19" s="10"/>
      <c r="S19" s="93"/>
      <c r="T19" s="83"/>
      <c r="U19" s="93"/>
      <c r="V19" s="10"/>
      <c r="W19" s="93"/>
      <c r="X19" s="83"/>
      <c r="Y19" s="93"/>
      <c r="Z19" s="10"/>
      <c r="AA19" s="93"/>
      <c r="AB19" s="82"/>
      <c r="AC19" s="93"/>
      <c r="AD19" s="170"/>
      <c r="AE19" s="93"/>
      <c r="AF19" s="82"/>
      <c r="AG19" s="93"/>
      <c r="AH19" s="170"/>
      <c r="AI19" s="99"/>
      <c r="AJ19" s="82"/>
      <c r="AK19" s="93"/>
      <c r="AL19" s="167"/>
      <c r="AM19" s="99"/>
    </row>
    <row r="20" spans="1:39" ht="26.25" thickBot="1">
      <c r="A20" s="15" t="s">
        <v>13</v>
      </c>
      <c r="B20" s="112">
        <v>4.42</v>
      </c>
      <c r="C20" s="113">
        <v>24.31</v>
      </c>
      <c r="D20" s="114">
        <f>B20*C20</f>
        <v>107.4502</v>
      </c>
      <c r="E20" s="76">
        <v>5.196</v>
      </c>
      <c r="F20" s="113">
        <v>26.99</v>
      </c>
      <c r="G20" s="114">
        <f>F20*E20</f>
        <v>140.24004</v>
      </c>
      <c r="H20" s="113">
        <v>26.99</v>
      </c>
      <c r="I20" s="114">
        <f>H20*E20</f>
        <v>140.24004</v>
      </c>
      <c r="J20" s="21">
        <v>28.35</v>
      </c>
      <c r="K20" s="114">
        <f>J20*E20</f>
        <v>147.3066</v>
      </c>
      <c r="L20" s="113">
        <v>28.35</v>
      </c>
      <c r="M20" s="114">
        <f>L20*E20</f>
        <v>147.3066</v>
      </c>
      <c r="N20" s="21">
        <v>30.51</v>
      </c>
      <c r="O20" s="114">
        <f>N20*E20</f>
        <v>158.52996</v>
      </c>
      <c r="P20" s="113">
        <v>30.51</v>
      </c>
      <c r="Q20" s="114">
        <f>P20*E20</f>
        <v>158.52996</v>
      </c>
      <c r="R20" s="21">
        <v>31.01</v>
      </c>
      <c r="S20" s="114">
        <f>R20*E20</f>
        <v>161.12796</v>
      </c>
      <c r="T20" s="113">
        <v>31.01</v>
      </c>
      <c r="U20" s="114">
        <f>T20*E20</f>
        <v>161.12796</v>
      </c>
      <c r="V20" s="21">
        <v>32.11</v>
      </c>
      <c r="W20" s="114">
        <f>V20*E20</f>
        <v>166.84356</v>
      </c>
      <c r="X20" s="113">
        <v>29.97</v>
      </c>
      <c r="Y20" s="114">
        <f>X20*E20</f>
        <v>155.72412</v>
      </c>
      <c r="Z20" s="21">
        <v>30.62</v>
      </c>
      <c r="AA20" s="114">
        <f>Z20*E20</f>
        <v>159.10152</v>
      </c>
      <c r="AB20" s="169">
        <v>31.14</v>
      </c>
      <c r="AC20" s="114">
        <f>AB20*E20</f>
        <v>161.80344</v>
      </c>
      <c r="AD20" s="171">
        <v>31.14</v>
      </c>
      <c r="AE20" s="114">
        <f t="shared" si="1"/>
        <v>161.80344</v>
      </c>
      <c r="AF20" s="169">
        <v>32.05</v>
      </c>
      <c r="AG20" s="114">
        <f>AF20*I20</f>
        <v>4494.693281999999</v>
      </c>
      <c r="AH20" s="171">
        <v>32.26</v>
      </c>
      <c r="AI20" s="99">
        <f t="shared" si="2"/>
        <v>167.62295999999998</v>
      </c>
      <c r="AJ20" s="169">
        <v>34.43</v>
      </c>
      <c r="AK20" s="114">
        <f>AJ20*M20</f>
        <v>5071.766238</v>
      </c>
      <c r="AL20" s="187">
        <v>34.43</v>
      </c>
      <c r="AM20" s="191">
        <f t="shared" si="3"/>
        <v>178.89828</v>
      </c>
    </row>
    <row r="21" spans="1:39" ht="26.25" thickBot="1">
      <c r="A21" s="15" t="s">
        <v>34</v>
      </c>
      <c r="B21" s="107">
        <v>4.27</v>
      </c>
      <c r="C21" s="85">
        <v>24.31</v>
      </c>
      <c r="D21" s="105">
        <f>B21*C21</f>
        <v>103.80369999999998</v>
      </c>
      <c r="E21" s="74">
        <v>3.82</v>
      </c>
      <c r="F21" s="85">
        <v>26.99</v>
      </c>
      <c r="G21" s="105">
        <f>F21*E21</f>
        <v>103.10179999999998</v>
      </c>
      <c r="H21" s="85">
        <v>26.99</v>
      </c>
      <c r="I21" s="105">
        <f>H21*E21</f>
        <v>103.10179999999998</v>
      </c>
      <c r="J21" s="7">
        <v>28.35</v>
      </c>
      <c r="K21" s="105">
        <f>J21*E21</f>
        <v>108.297</v>
      </c>
      <c r="L21" s="85">
        <v>28.35</v>
      </c>
      <c r="M21" s="105">
        <f>L21*E21</f>
        <v>108.297</v>
      </c>
      <c r="N21" s="7">
        <v>30.51</v>
      </c>
      <c r="O21" s="105">
        <f>N21*E21</f>
        <v>116.5482</v>
      </c>
      <c r="P21" s="85">
        <v>30.51</v>
      </c>
      <c r="Q21" s="105">
        <f>P21*E21</f>
        <v>116.5482</v>
      </c>
      <c r="R21" s="7">
        <v>31.01</v>
      </c>
      <c r="S21" s="105">
        <f>R21*E21</f>
        <v>118.4582</v>
      </c>
      <c r="T21" s="85">
        <v>31.01</v>
      </c>
      <c r="U21" s="105">
        <f>T21*E21</f>
        <v>118.4582</v>
      </c>
      <c r="V21" s="7">
        <v>32.11</v>
      </c>
      <c r="W21" s="105">
        <f>V21*E21</f>
        <v>122.66019999999999</v>
      </c>
      <c r="X21" s="85">
        <v>29.97</v>
      </c>
      <c r="Y21" s="105">
        <f>X21*E21</f>
        <v>114.48539999999998</v>
      </c>
      <c r="Z21" s="7">
        <v>30.62</v>
      </c>
      <c r="AA21" s="105">
        <f>Z21*E21</f>
        <v>116.9684</v>
      </c>
      <c r="AB21" s="85">
        <v>31.14</v>
      </c>
      <c r="AC21" s="105">
        <f t="shared" si="0"/>
        <v>118.95479999999999</v>
      </c>
      <c r="AD21" s="7">
        <v>31.14</v>
      </c>
      <c r="AE21" s="110">
        <f t="shared" si="1"/>
        <v>118.95479999999999</v>
      </c>
      <c r="AF21" s="85">
        <v>32.05</v>
      </c>
      <c r="AG21" s="105">
        <f>AF21*I21</f>
        <v>3304.412689999999</v>
      </c>
      <c r="AH21" s="7">
        <v>32.26</v>
      </c>
      <c r="AI21" s="99">
        <f t="shared" si="2"/>
        <v>123.23319999999998</v>
      </c>
      <c r="AJ21" s="85">
        <v>34.43</v>
      </c>
      <c r="AK21" s="105">
        <f>AJ21*M21</f>
        <v>3728.6657099999998</v>
      </c>
      <c r="AL21" s="104">
        <v>34.43</v>
      </c>
      <c r="AM21" s="190">
        <f t="shared" si="3"/>
        <v>131.52259999999998</v>
      </c>
    </row>
    <row r="22" spans="1:39" ht="26.25" thickBot="1">
      <c r="A22" s="6" t="s">
        <v>16</v>
      </c>
      <c r="B22" s="108">
        <v>1.83</v>
      </c>
      <c r="C22" s="109">
        <v>24.31</v>
      </c>
      <c r="D22" s="110">
        <f>B22*C22</f>
        <v>44.4873</v>
      </c>
      <c r="E22" s="75">
        <v>3.936</v>
      </c>
      <c r="F22" s="109">
        <v>26.99</v>
      </c>
      <c r="G22" s="110">
        <f>F22*E22</f>
        <v>106.23263999999999</v>
      </c>
      <c r="H22" s="109">
        <v>26.99</v>
      </c>
      <c r="I22" s="110">
        <f>H22*E22</f>
        <v>106.23263999999999</v>
      </c>
      <c r="J22" s="4">
        <v>28.35</v>
      </c>
      <c r="K22" s="110">
        <f>J22*E22</f>
        <v>111.5856</v>
      </c>
      <c r="L22" s="109">
        <v>28.35</v>
      </c>
      <c r="M22" s="110">
        <f>L22*E22</f>
        <v>111.5856</v>
      </c>
      <c r="N22" s="4">
        <v>30.51</v>
      </c>
      <c r="O22" s="110">
        <f>N22*E22</f>
        <v>120.08736</v>
      </c>
      <c r="P22" s="109">
        <v>30.51</v>
      </c>
      <c r="Q22" s="110">
        <f>P22*E22</f>
        <v>120.08736</v>
      </c>
      <c r="R22" s="4">
        <v>31.01</v>
      </c>
      <c r="S22" s="110">
        <f>R22*E22</f>
        <v>122.05536000000001</v>
      </c>
      <c r="T22" s="109">
        <v>31.01</v>
      </c>
      <c r="U22" s="110">
        <f>T22*E22</f>
        <v>122.05536000000001</v>
      </c>
      <c r="V22" s="4">
        <v>32.11</v>
      </c>
      <c r="W22" s="110">
        <f>V22*E22</f>
        <v>126.38495999999999</v>
      </c>
      <c r="X22" s="109">
        <v>29.97</v>
      </c>
      <c r="Y22" s="110">
        <f>X22*E22</f>
        <v>117.96191999999999</v>
      </c>
      <c r="Z22" s="4">
        <v>30.62</v>
      </c>
      <c r="AA22" s="110">
        <f>Z22*E22</f>
        <v>120.52032</v>
      </c>
      <c r="AB22" s="109">
        <v>31.14</v>
      </c>
      <c r="AC22" s="110">
        <f t="shared" si="0"/>
        <v>122.56704</v>
      </c>
      <c r="AD22" s="4">
        <v>31.14</v>
      </c>
      <c r="AE22" s="110">
        <f t="shared" si="1"/>
        <v>122.56704</v>
      </c>
      <c r="AF22" s="109">
        <v>32.05</v>
      </c>
      <c r="AG22" s="110">
        <f>AF22*I22</f>
        <v>3404.7561119999996</v>
      </c>
      <c r="AH22" s="4">
        <v>32.26</v>
      </c>
      <c r="AI22" s="99">
        <f t="shared" si="2"/>
        <v>126.97536</v>
      </c>
      <c r="AJ22" s="85">
        <v>34.43</v>
      </c>
      <c r="AK22" s="110">
        <f>AJ22*M22</f>
        <v>3841.8922079999998</v>
      </c>
      <c r="AL22" s="186">
        <v>34.43</v>
      </c>
      <c r="AM22" s="190">
        <f t="shared" si="3"/>
        <v>135.51648</v>
      </c>
    </row>
    <row r="23" spans="1:39" ht="12.75">
      <c r="A23" s="1" t="s">
        <v>17</v>
      </c>
      <c r="B23" s="108">
        <v>1.6</v>
      </c>
      <c r="C23" s="109">
        <v>24.31</v>
      </c>
      <c r="D23" s="110">
        <f>B23*C23</f>
        <v>38.896</v>
      </c>
      <c r="E23" s="75">
        <v>1.6</v>
      </c>
      <c r="F23" s="109">
        <v>26.99</v>
      </c>
      <c r="G23" s="115">
        <f>F23*E23</f>
        <v>43.184</v>
      </c>
      <c r="H23" s="109">
        <v>26.99</v>
      </c>
      <c r="I23" s="110">
        <f>H23*E23</f>
        <v>43.184</v>
      </c>
      <c r="J23" s="4">
        <v>28.35</v>
      </c>
      <c r="K23" s="110">
        <f>J23*E23</f>
        <v>45.36000000000001</v>
      </c>
      <c r="L23" s="109">
        <v>28.35</v>
      </c>
      <c r="M23" s="110">
        <f>L23*E23</f>
        <v>45.36000000000001</v>
      </c>
      <c r="N23" s="4">
        <v>30.51</v>
      </c>
      <c r="O23" s="110">
        <f>N23*E23</f>
        <v>48.816</v>
      </c>
      <c r="P23" s="109">
        <v>30.51</v>
      </c>
      <c r="Q23" s="110">
        <f>P23*E23</f>
        <v>48.816</v>
      </c>
      <c r="R23" s="4">
        <v>31.01</v>
      </c>
      <c r="S23" s="110">
        <f>R23*E23</f>
        <v>49.61600000000001</v>
      </c>
      <c r="T23" s="109">
        <v>31.01</v>
      </c>
      <c r="U23" s="110">
        <f>T23*E23</f>
        <v>49.61600000000001</v>
      </c>
      <c r="V23" s="4">
        <v>32.11</v>
      </c>
      <c r="W23" s="110">
        <f>V23*E23</f>
        <v>51.376000000000005</v>
      </c>
      <c r="X23" s="109">
        <v>29.97</v>
      </c>
      <c r="Y23" s="110">
        <f>X23*E23</f>
        <v>47.952</v>
      </c>
      <c r="Z23" s="4">
        <v>30.62</v>
      </c>
      <c r="AA23" s="110">
        <f>Z23*E23</f>
        <v>48.992000000000004</v>
      </c>
      <c r="AB23" s="109">
        <v>31.14</v>
      </c>
      <c r="AC23" s="110">
        <f t="shared" si="0"/>
        <v>49.824000000000005</v>
      </c>
      <c r="AD23" s="4">
        <v>31.14</v>
      </c>
      <c r="AE23" s="99">
        <f t="shared" si="1"/>
        <v>49.824000000000005</v>
      </c>
      <c r="AF23" s="109">
        <v>32.05</v>
      </c>
      <c r="AG23" s="110">
        <f>AF23*I23</f>
        <v>1384.0471999999997</v>
      </c>
      <c r="AH23" s="4">
        <v>32.26</v>
      </c>
      <c r="AI23" s="99">
        <f t="shared" si="2"/>
        <v>51.616</v>
      </c>
      <c r="AJ23" s="85">
        <v>34.43</v>
      </c>
      <c r="AK23" s="110">
        <f>AJ23*M23</f>
        <v>1561.7448000000002</v>
      </c>
      <c r="AL23" s="186">
        <v>34.43</v>
      </c>
      <c r="AM23" s="192">
        <f t="shared" si="3"/>
        <v>55.088</v>
      </c>
    </row>
    <row r="24" spans="1:39" ht="12.75">
      <c r="A24" s="5" t="s">
        <v>18</v>
      </c>
      <c r="C24" s="79"/>
      <c r="D24" s="80"/>
      <c r="F24" s="80"/>
      <c r="G24" s="81"/>
      <c r="H24" s="231"/>
      <c r="I24" s="232"/>
      <c r="J24" s="232"/>
      <c r="K24" s="233"/>
      <c r="L24" s="231"/>
      <c r="M24" s="232"/>
      <c r="N24" s="232"/>
      <c r="O24" s="233"/>
      <c r="P24" s="231"/>
      <c r="Q24" s="232"/>
      <c r="R24" s="232"/>
      <c r="S24" s="233"/>
      <c r="T24" s="231"/>
      <c r="U24" s="232"/>
      <c r="V24" s="232"/>
      <c r="W24" s="233"/>
      <c r="X24" s="231"/>
      <c r="Y24" s="232"/>
      <c r="Z24" s="232"/>
      <c r="AA24" s="233"/>
      <c r="AB24" s="231"/>
      <c r="AC24" s="232"/>
      <c r="AD24" s="232"/>
      <c r="AE24" s="233"/>
      <c r="AF24" s="231"/>
      <c r="AG24" s="232"/>
      <c r="AH24" s="232"/>
      <c r="AI24" s="233"/>
      <c r="AJ24" s="231"/>
      <c r="AK24" s="232"/>
      <c r="AL24" s="232"/>
      <c r="AM24" s="255"/>
    </row>
    <row r="25" spans="1:39" ht="15.75" customHeight="1">
      <c r="A25" s="158" t="s">
        <v>19</v>
      </c>
      <c r="B25" s="69"/>
      <c r="C25" s="77"/>
      <c r="D25" s="78"/>
      <c r="E25" s="69"/>
      <c r="F25" s="87"/>
      <c r="G25" s="87"/>
      <c r="H25" s="87"/>
      <c r="I25" s="87"/>
      <c r="J25" s="87"/>
      <c r="K25" s="88"/>
      <c r="L25" s="154"/>
      <c r="M25" s="154"/>
      <c r="N25" s="154"/>
      <c r="O25" s="155"/>
      <c r="P25" s="154"/>
      <c r="Q25" s="154"/>
      <c r="R25" s="154"/>
      <c r="S25" s="155"/>
      <c r="T25" s="154"/>
      <c r="U25" s="154"/>
      <c r="V25" s="154"/>
      <c r="W25" s="155"/>
      <c r="X25" s="156"/>
      <c r="Y25" s="156"/>
      <c r="Z25" s="156"/>
      <c r="AA25" s="157"/>
      <c r="AB25" s="161"/>
      <c r="AC25" s="161"/>
      <c r="AD25" s="161"/>
      <c r="AE25" s="162"/>
      <c r="AF25" s="172"/>
      <c r="AG25" s="172"/>
      <c r="AH25" s="172"/>
      <c r="AI25" s="173"/>
      <c r="AJ25" s="183"/>
      <c r="AK25" s="183"/>
      <c r="AL25" s="183"/>
      <c r="AM25" s="184"/>
    </row>
    <row r="26" spans="1:39" ht="12.75">
      <c r="A26" s="16" t="s">
        <v>12</v>
      </c>
      <c r="B26" s="70"/>
      <c r="C26" s="82"/>
      <c r="D26" s="91"/>
      <c r="E26" s="249">
        <v>4.215</v>
      </c>
      <c r="F26" s="82"/>
      <c r="G26" s="91"/>
      <c r="H26" s="92"/>
      <c r="I26" s="91"/>
      <c r="J26" s="92"/>
      <c r="K26" s="93" t="s">
        <v>163</v>
      </c>
      <c r="L26" s="92"/>
      <c r="M26" s="91"/>
      <c r="N26" s="92"/>
      <c r="O26" s="93" t="s">
        <v>163</v>
      </c>
      <c r="P26" s="92"/>
      <c r="Q26" s="91"/>
      <c r="R26" s="92"/>
      <c r="S26" s="93" t="s">
        <v>163</v>
      </c>
      <c r="T26" s="92"/>
      <c r="U26" s="91"/>
      <c r="V26" s="92"/>
      <c r="W26" s="93" t="s">
        <v>163</v>
      </c>
      <c r="X26" s="92"/>
      <c r="Y26" s="91"/>
      <c r="Z26" s="92"/>
      <c r="AA26" s="93" t="s">
        <v>163</v>
      </c>
      <c r="AB26" s="92"/>
      <c r="AC26" s="93"/>
      <c r="AD26" s="92"/>
      <c r="AE26" s="93" t="s">
        <v>163</v>
      </c>
      <c r="AF26" s="92"/>
      <c r="AG26" s="93"/>
      <c r="AH26" s="92"/>
      <c r="AI26" s="93" t="s">
        <v>163</v>
      </c>
      <c r="AJ26" s="251">
        <v>27.73</v>
      </c>
      <c r="AK26" s="253">
        <f>AJ26*M27</f>
        <v>2175.1730895</v>
      </c>
      <c r="AL26" s="251">
        <v>27.73</v>
      </c>
      <c r="AM26" s="220" t="s">
        <v>163</v>
      </c>
    </row>
    <row r="27" spans="1:39" ht="12.75">
      <c r="A27" s="13" t="s">
        <v>6</v>
      </c>
      <c r="B27" s="94">
        <v>9</v>
      </c>
      <c r="C27" s="95">
        <v>15.95</v>
      </c>
      <c r="D27" s="96">
        <f>B27*C27</f>
        <v>143.54999999999998</v>
      </c>
      <c r="E27" s="256"/>
      <c r="F27" s="95">
        <v>17.71</v>
      </c>
      <c r="G27" s="96">
        <f>F27*E26</f>
        <v>74.64765</v>
      </c>
      <c r="H27" s="98">
        <v>17.72</v>
      </c>
      <c r="I27" s="96">
        <f>H27*E26</f>
        <v>74.68979999999999</v>
      </c>
      <c r="J27" s="98">
        <v>18.61</v>
      </c>
      <c r="K27" s="99">
        <f>J27*E26</f>
        <v>78.44115</v>
      </c>
      <c r="L27" s="98">
        <v>18.61</v>
      </c>
      <c r="M27" s="96">
        <f>L27*E26</f>
        <v>78.44115</v>
      </c>
      <c r="N27" s="98">
        <v>20.02</v>
      </c>
      <c r="O27" s="99">
        <f>N27*E26</f>
        <v>84.3843</v>
      </c>
      <c r="P27" s="98">
        <v>20.02</v>
      </c>
      <c r="Q27" s="96">
        <f>P27*E26</f>
        <v>84.3843</v>
      </c>
      <c r="R27" s="98">
        <v>21.98</v>
      </c>
      <c r="S27" s="99">
        <f>R27*E26</f>
        <v>92.6457</v>
      </c>
      <c r="T27" s="98">
        <v>21.98</v>
      </c>
      <c r="U27" s="96">
        <f>T27*E26</f>
        <v>92.6457</v>
      </c>
      <c r="V27" s="98">
        <v>22.5</v>
      </c>
      <c r="W27" s="99">
        <f>V27*E26</f>
        <v>94.83749999999999</v>
      </c>
      <c r="X27" s="98">
        <v>22.5</v>
      </c>
      <c r="Y27" s="96">
        <f>X27*E26</f>
        <v>94.83749999999999</v>
      </c>
      <c r="Z27" s="98">
        <v>22.9</v>
      </c>
      <c r="AA27" s="99">
        <f>Z27*E26</f>
        <v>96.52349999999998</v>
      </c>
      <c r="AB27" s="98">
        <v>23.29</v>
      </c>
      <c r="AC27" s="99">
        <f>AB27*E26</f>
        <v>98.16735</v>
      </c>
      <c r="AD27" s="98">
        <v>24.22</v>
      </c>
      <c r="AE27" s="99">
        <f>AD27*E26</f>
        <v>102.08729999999998</v>
      </c>
      <c r="AF27" s="98">
        <v>25.31</v>
      </c>
      <c r="AG27" s="99">
        <f>AF27*I27</f>
        <v>1890.3988379999996</v>
      </c>
      <c r="AH27" s="98">
        <v>25.32</v>
      </c>
      <c r="AI27" s="99">
        <f>AH27*E26</f>
        <v>106.7238</v>
      </c>
      <c r="AJ27" s="257"/>
      <c r="AK27" s="258"/>
      <c r="AL27" s="257"/>
      <c r="AM27" s="219">
        <f>AL26*E26</f>
        <v>116.88195</v>
      </c>
    </row>
    <row r="28" spans="1:39" ht="12.75">
      <c r="A28" s="3" t="s">
        <v>7</v>
      </c>
      <c r="B28" s="94"/>
      <c r="C28" s="95"/>
      <c r="D28" s="96"/>
      <c r="E28" s="256"/>
      <c r="F28" s="95"/>
      <c r="G28" s="96"/>
      <c r="H28" s="98"/>
      <c r="I28" s="96"/>
      <c r="J28" s="98"/>
      <c r="K28" s="99"/>
      <c r="L28" s="98"/>
      <c r="M28" s="96"/>
      <c r="N28" s="98"/>
      <c r="O28" s="99"/>
      <c r="P28" s="98"/>
      <c r="Q28" s="96"/>
      <c r="R28" s="98"/>
      <c r="S28" s="99"/>
      <c r="T28" s="98"/>
      <c r="U28" s="96"/>
      <c r="V28" s="98"/>
      <c r="W28" s="99"/>
      <c r="X28" s="98"/>
      <c r="Y28" s="96"/>
      <c r="Z28" s="98"/>
      <c r="AA28" s="99"/>
      <c r="AB28" s="98"/>
      <c r="AC28" s="99"/>
      <c r="AD28" s="98"/>
      <c r="AE28" s="99"/>
      <c r="AF28" s="98"/>
      <c r="AG28" s="99"/>
      <c r="AH28" s="98"/>
      <c r="AI28" s="99"/>
      <c r="AJ28" s="257"/>
      <c r="AK28" s="258"/>
      <c r="AL28" s="257"/>
      <c r="AM28" s="219"/>
    </row>
    <row r="29" spans="1:39" ht="12.75">
      <c r="A29" s="3" t="s">
        <v>8</v>
      </c>
      <c r="B29" s="94"/>
      <c r="C29" s="86"/>
      <c r="D29" s="103"/>
      <c r="E29" s="250"/>
      <c r="F29" s="95"/>
      <c r="G29" s="96"/>
      <c r="H29" s="98"/>
      <c r="I29" s="96"/>
      <c r="J29" s="98"/>
      <c r="K29" s="99"/>
      <c r="L29" s="98"/>
      <c r="M29" s="96"/>
      <c r="N29" s="98"/>
      <c r="O29" s="99"/>
      <c r="P29" s="98"/>
      <c r="Q29" s="96"/>
      <c r="R29" s="98"/>
      <c r="S29" s="99"/>
      <c r="T29" s="98"/>
      <c r="U29" s="96"/>
      <c r="V29" s="98"/>
      <c r="W29" s="99"/>
      <c r="X29" s="98"/>
      <c r="Y29" s="96"/>
      <c r="Z29" s="98"/>
      <c r="AA29" s="99"/>
      <c r="AB29" s="98"/>
      <c r="AC29" s="99"/>
      <c r="AD29" s="98"/>
      <c r="AE29" s="99"/>
      <c r="AF29" s="98"/>
      <c r="AG29" s="99"/>
      <c r="AH29" s="98"/>
      <c r="AI29" s="99"/>
      <c r="AJ29" s="252"/>
      <c r="AK29" s="254"/>
      <c r="AL29" s="252"/>
      <c r="AM29" s="219"/>
    </row>
    <row r="30" spans="1:39" ht="25.5">
      <c r="A30" s="9" t="s">
        <v>27</v>
      </c>
      <c r="B30" s="106">
        <v>4.2</v>
      </c>
      <c r="C30" s="84">
        <v>15.95</v>
      </c>
      <c r="D30" s="99">
        <f>B30*C30</f>
        <v>66.99</v>
      </c>
      <c r="E30" s="72">
        <v>5.196</v>
      </c>
      <c r="F30" s="109">
        <v>17.71</v>
      </c>
      <c r="G30" s="110">
        <f>F30*E30</f>
        <v>92.02116</v>
      </c>
      <c r="H30" s="4">
        <v>17.72</v>
      </c>
      <c r="I30" s="110">
        <f>H30*E30</f>
        <v>92.07311999999999</v>
      </c>
      <c r="J30" s="4">
        <v>18.61</v>
      </c>
      <c r="K30" s="110">
        <f>J30*E30</f>
        <v>96.69756</v>
      </c>
      <c r="L30" s="4">
        <v>18.61</v>
      </c>
      <c r="M30" s="110">
        <f>L30*E30</f>
        <v>96.69756</v>
      </c>
      <c r="N30" s="4">
        <v>20.02</v>
      </c>
      <c r="O30" s="110">
        <f>N30*E30</f>
        <v>104.02391999999999</v>
      </c>
      <c r="P30" s="4">
        <v>20.02</v>
      </c>
      <c r="Q30" s="110">
        <f>P30*E30</f>
        <v>104.02391999999999</v>
      </c>
      <c r="R30" s="4">
        <v>21.98</v>
      </c>
      <c r="S30" s="110">
        <f>R30*E30</f>
        <v>114.20808</v>
      </c>
      <c r="T30" s="4">
        <v>21.98</v>
      </c>
      <c r="U30" s="110">
        <f>T30*E30</f>
        <v>114.20808</v>
      </c>
      <c r="V30" s="4">
        <v>22.5</v>
      </c>
      <c r="W30" s="110">
        <f>V30*E30</f>
        <v>116.91</v>
      </c>
      <c r="X30" s="4">
        <v>22.5</v>
      </c>
      <c r="Y30" s="110">
        <f>X30*E30</f>
        <v>116.91</v>
      </c>
      <c r="Z30" s="4">
        <v>22.9</v>
      </c>
      <c r="AA30" s="110">
        <f>Z30*E30</f>
        <v>118.98839999999998</v>
      </c>
      <c r="AB30" s="4">
        <v>23.29</v>
      </c>
      <c r="AC30" s="110">
        <f aca="true" t="shared" si="4" ref="AC30:AC41">AB30*E30</f>
        <v>121.01483999999999</v>
      </c>
      <c r="AD30" s="4">
        <v>24.22</v>
      </c>
      <c r="AE30" s="110">
        <f aca="true" t="shared" si="5" ref="AE30:AE41">AD30*E30</f>
        <v>125.84711999999999</v>
      </c>
      <c r="AF30" s="4">
        <v>25.31</v>
      </c>
      <c r="AG30" s="110">
        <f>AF30*I30</f>
        <v>2330.3706671999994</v>
      </c>
      <c r="AH30" s="4">
        <v>25.32</v>
      </c>
      <c r="AI30" s="110">
        <f aca="true" t="shared" si="6" ref="AI30:AI41">AH30*E30</f>
        <v>131.56271999999998</v>
      </c>
      <c r="AJ30" s="4">
        <v>27.73</v>
      </c>
      <c r="AK30" s="110">
        <f>AJ30*M30</f>
        <v>2681.4233388</v>
      </c>
      <c r="AL30" s="4">
        <v>27.73</v>
      </c>
      <c r="AM30" s="110">
        <f aca="true" t="shared" si="7" ref="AM30:AM41">AL30*E30</f>
        <v>144.08508</v>
      </c>
    </row>
    <row r="31" spans="1:39" ht="12.75">
      <c r="A31" s="5" t="s">
        <v>28</v>
      </c>
      <c r="B31" s="116"/>
      <c r="C31" s="82"/>
      <c r="D31" s="91"/>
      <c r="E31" s="249">
        <v>5.196</v>
      </c>
      <c r="F31" s="109"/>
      <c r="G31" s="110"/>
      <c r="H31" s="4"/>
      <c r="I31" s="110"/>
      <c r="J31" s="4"/>
      <c r="K31" s="110"/>
      <c r="L31" s="4"/>
      <c r="M31" s="110"/>
      <c r="N31" s="4"/>
      <c r="O31" s="110"/>
      <c r="P31" s="4"/>
      <c r="Q31" s="110"/>
      <c r="R31" s="4"/>
      <c r="S31" s="110"/>
      <c r="T31" s="4"/>
      <c r="U31" s="110"/>
      <c r="V31" s="4"/>
      <c r="W31" s="110"/>
      <c r="X31" s="4"/>
      <c r="Y31" s="110"/>
      <c r="Z31" s="4"/>
      <c r="AA31" s="110"/>
      <c r="AB31" s="4"/>
      <c r="AC31" s="110"/>
      <c r="AD31" s="4"/>
      <c r="AE31" s="110"/>
      <c r="AF31" s="4"/>
      <c r="AG31" s="110"/>
      <c r="AH31" s="4"/>
      <c r="AI31" s="110"/>
      <c r="AJ31" s="251">
        <v>27.73</v>
      </c>
      <c r="AK31" s="253">
        <f>AJ31*M32</f>
        <v>2681.4233388</v>
      </c>
      <c r="AL31" s="251">
        <v>27.73</v>
      </c>
      <c r="AM31" s="253">
        <f>AL31*E31</f>
        <v>144.08508</v>
      </c>
    </row>
    <row r="32" spans="1:39" ht="12.75">
      <c r="A32" s="3" t="s">
        <v>9</v>
      </c>
      <c r="B32" s="117">
        <v>4.34</v>
      </c>
      <c r="C32" s="95">
        <v>15.95</v>
      </c>
      <c r="D32" s="96">
        <f>B32*C32</f>
        <v>69.223</v>
      </c>
      <c r="E32" s="256"/>
      <c r="F32" s="109">
        <v>17.71</v>
      </c>
      <c r="G32" s="110">
        <f>F32*E31</f>
        <v>92.02116</v>
      </c>
      <c r="H32" s="4">
        <v>17.72</v>
      </c>
      <c r="I32" s="110">
        <f>H32*E31</f>
        <v>92.07311999999999</v>
      </c>
      <c r="J32" s="4">
        <v>18.61</v>
      </c>
      <c r="K32" s="110">
        <f>J32*E31</f>
        <v>96.69756</v>
      </c>
      <c r="L32" s="4">
        <v>18.61</v>
      </c>
      <c r="M32" s="110">
        <f>L32*E31</f>
        <v>96.69756</v>
      </c>
      <c r="N32" s="4">
        <v>20.02</v>
      </c>
      <c r="O32" s="110">
        <f>N32*E31</f>
        <v>104.02391999999999</v>
      </c>
      <c r="P32" s="4">
        <v>20.02</v>
      </c>
      <c r="Q32" s="110">
        <f>P32*E31</f>
        <v>104.02391999999999</v>
      </c>
      <c r="R32" s="4">
        <v>21.98</v>
      </c>
      <c r="S32" s="110">
        <f>R32*E31</f>
        <v>114.20808</v>
      </c>
      <c r="T32" s="4">
        <v>21.98</v>
      </c>
      <c r="U32" s="110">
        <f>T32*E31</f>
        <v>114.20808</v>
      </c>
      <c r="V32" s="4">
        <v>22.5</v>
      </c>
      <c r="W32" s="110">
        <f>V32*E31</f>
        <v>116.91</v>
      </c>
      <c r="X32" s="4">
        <v>22.5</v>
      </c>
      <c r="Y32" s="110">
        <f>X32*E31</f>
        <v>116.91</v>
      </c>
      <c r="Z32" s="4">
        <v>22.9</v>
      </c>
      <c r="AA32" s="110">
        <f>Z32*E31</f>
        <v>118.98839999999998</v>
      </c>
      <c r="AB32" s="4">
        <v>23.29</v>
      </c>
      <c r="AC32" s="110">
        <f>AB32*E31</f>
        <v>121.01483999999999</v>
      </c>
      <c r="AD32" s="4">
        <v>24.22</v>
      </c>
      <c r="AE32" s="110">
        <f>AD32*E31</f>
        <v>125.84711999999999</v>
      </c>
      <c r="AF32" s="4">
        <v>25.31</v>
      </c>
      <c r="AG32" s="110">
        <f>AF32*I32</f>
        <v>2330.3706671999994</v>
      </c>
      <c r="AH32" s="4">
        <v>25.32</v>
      </c>
      <c r="AI32" s="110">
        <f>AH32*E31</f>
        <v>131.56271999999998</v>
      </c>
      <c r="AJ32" s="257"/>
      <c r="AK32" s="258"/>
      <c r="AL32" s="257"/>
      <c r="AM32" s="258"/>
    </row>
    <row r="33" spans="1:39" ht="12.75">
      <c r="A33" s="2" t="s">
        <v>10</v>
      </c>
      <c r="B33" s="118"/>
      <c r="C33" s="86"/>
      <c r="D33" s="103"/>
      <c r="E33" s="250"/>
      <c r="F33" s="109"/>
      <c r="G33" s="110"/>
      <c r="H33" s="4"/>
      <c r="I33" s="110"/>
      <c r="J33" s="4"/>
      <c r="K33" s="110"/>
      <c r="L33" s="4"/>
      <c r="M33" s="110"/>
      <c r="N33" s="4"/>
      <c r="O33" s="110"/>
      <c r="P33" s="4"/>
      <c r="Q33" s="110"/>
      <c r="R33" s="4"/>
      <c r="S33" s="110"/>
      <c r="T33" s="4"/>
      <c r="U33" s="110"/>
      <c r="V33" s="4"/>
      <c r="W33" s="110"/>
      <c r="X33" s="4"/>
      <c r="Y33" s="110"/>
      <c r="Z33" s="4"/>
      <c r="AA33" s="110"/>
      <c r="AB33" s="4"/>
      <c r="AC33" s="110"/>
      <c r="AD33" s="4"/>
      <c r="AE33" s="110"/>
      <c r="AF33" s="4"/>
      <c r="AG33" s="110"/>
      <c r="AH33" s="4"/>
      <c r="AI33" s="110"/>
      <c r="AJ33" s="252"/>
      <c r="AK33" s="254"/>
      <c r="AL33" s="252"/>
      <c r="AM33" s="254"/>
    </row>
    <row r="34" spans="1:39" ht="25.5">
      <c r="A34" s="6" t="s">
        <v>29</v>
      </c>
      <c r="B34" s="107">
        <v>5.51</v>
      </c>
      <c r="C34" s="85">
        <v>15.95</v>
      </c>
      <c r="D34" s="105">
        <f>C34*B34</f>
        <v>87.88449999999999</v>
      </c>
      <c r="E34" s="72">
        <v>5.196</v>
      </c>
      <c r="F34" s="109">
        <v>17.71</v>
      </c>
      <c r="G34" s="110">
        <f>F34*E34</f>
        <v>92.02116</v>
      </c>
      <c r="H34" s="4">
        <v>17.72</v>
      </c>
      <c r="I34" s="110">
        <f>H34*E34</f>
        <v>92.07311999999999</v>
      </c>
      <c r="J34" s="4">
        <v>18.61</v>
      </c>
      <c r="K34" s="110">
        <f>J34*E34</f>
        <v>96.69756</v>
      </c>
      <c r="L34" s="4">
        <v>18.61</v>
      </c>
      <c r="M34" s="110">
        <f>L34*E34</f>
        <v>96.69756</v>
      </c>
      <c r="N34" s="4">
        <v>20.02</v>
      </c>
      <c r="O34" s="110">
        <f>N34*E34</f>
        <v>104.02391999999999</v>
      </c>
      <c r="P34" s="4">
        <v>20.02</v>
      </c>
      <c r="Q34" s="110">
        <f>P34*E34</f>
        <v>104.02391999999999</v>
      </c>
      <c r="R34" s="4">
        <v>21.98</v>
      </c>
      <c r="S34" s="110">
        <f>R34*E34</f>
        <v>114.20808</v>
      </c>
      <c r="T34" s="4">
        <v>21.98</v>
      </c>
      <c r="U34" s="110">
        <f>T34*E34</f>
        <v>114.20808</v>
      </c>
      <c r="V34" s="4">
        <v>22.5</v>
      </c>
      <c r="W34" s="110">
        <f>V34*E34</f>
        <v>116.91</v>
      </c>
      <c r="X34" s="4">
        <v>22.5</v>
      </c>
      <c r="Y34" s="110">
        <f>X34*E34</f>
        <v>116.91</v>
      </c>
      <c r="Z34" s="4">
        <v>22.9</v>
      </c>
      <c r="AA34" s="110">
        <f>Z34*E34</f>
        <v>118.98839999999998</v>
      </c>
      <c r="AB34" s="4">
        <v>23.29</v>
      </c>
      <c r="AC34" s="110">
        <f t="shared" si="4"/>
        <v>121.01483999999999</v>
      </c>
      <c r="AD34" s="4">
        <v>24.22</v>
      </c>
      <c r="AE34" s="110">
        <f t="shared" si="5"/>
        <v>125.84711999999999</v>
      </c>
      <c r="AF34" s="4">
        <v>25.31</v>
      </c>
      <c r="AG34" s="110">
        <f>AF34*I34</f>
        <v>2330.3706671999994</v>
      </c>
      <c r="AH34" s="4">
        <v>25.32</v>
      </c>
      <c r="AI34" s="110">
        <f t="shared" si="6"/>
        <v>131.56271999999998</v>
      </c>
      <c r="AJ34" s="4">
        <v>27.73</v>
      </c>
      <c r="AK34" s="110">
        <f>AJ34*M34</f>
        <v>2681.4233388</v>
      </c>
      <c r="AL34" s="4">
        <v>27.73</v>
      </c>
      <c r="AM34" s="110">
        <f t="shared" si="7"/>
        <v>144.08508</v>
      </c>
    </row>
    <row r="35" spans="1:39" ht="25.5">
      <c r="A35" s="9" t="s">
        <v>30</v>
      </c>
      <c r="B35" s="108">
        <v>5.51</v>
      </c>
      <c r="C35" s="109">
        <v>15.95</v>
      </c>
      <c r="D35" s="110">
        <f>C35*B35</f>
        <v>87.88449999999999</v>
      </c>
      <c r="E35" s="72">
        <v>5.196</v>
      </c>
      <c r="F35" s="109">
        <v>17.71</v>
      </c>
      <c r="G35" s="110">
        <f>F35*B35</f>
        <v>97.5821</v>
      </c>
      <c r="H35" s="4">
        <v>17.72</v>
      </c>
      <c r="I35" s="110">
        <f>H35*E35</f>
        <v>92.07311999999999</v>
      </c>
      <c r="J35" s="4">
        <v>18.61</v>
      </c>
      <c r="K35" s="110">
        <f>J35*E35</f>
        <v>96.69756</v>
      </c>
      <c r="L35" s="4">
        <v>18.61</v>
      </c>
      <c r="M35" s="110">
        <f>L35*E35</f>
        <v>96.69756</v>
      </c>
      <c r="N35" s="4">
        <v>20.02</v>
      </c>
      <c r="O35" s="110">
        <f>N35*E35</f>
        <v>104.02391999999999</v>
      </c>
      <c r="P35" s="4">
        <v>20.02</v>
      </c>
      <c r="Q35" s="110">
        <f>P35*E35</f>
        <v>104.02391999999999</v>
      </c>
      <c r="R35" s="4">
        <v>21.98</v>
      </c>
      <c r="S35" s="110">
        <f>R35*E35</f>
        <v>114.20808</v>
      </c>
      <c r="T35" s="4">
        <v>21.98</v>
      </c>
      <c r="U35" s="110">
        <f>T35*E35</f>
        <v>114.20808</v>
      </c>
      <c r="V35" s="4">
        <v>22.5</v>
      </c>
      <c r="W35" s="110">
        <f>V35*E35</f>
        <v>116.91</v>
      </c>
      <c r="X35" s="4">
        <v>22.5</v>
      </c>
      <c r="Y35" s="110">
        <f>X35*E35</f>
        <v>116.91</v>
      </c>
      <c r="Z35" s="4">
        <v>22.9</v>
      </c>
      <c r="AA35" s="110">
        <f>Z35*E35</f>
        <v>118.98839999999998</v>
      </c>
      <c r="AB35" s="4">
        <v>23.29</v>
      </c>
      <c r="AC35" s="110">
        <f t="shared" si="4"/>
        <v>121.01483999999999</v>
      </c>
      <c r="AD35" s="4">
        <v>24.22</v>
      </c>
      <c r="AE35" s="110">
        <f t="shared" si="5"/>
        <v>125.84711999999999</v>
      </c>
      <c r="AF35" s="4">
        <v>25.31</v>
      </c>
      <c r="AG35" s="110">
        <f>AF35*I35</f>
        <v>2330.3706671999994</v>
      </c>
      <c r="AH35" s="4">
        <v>25.32</v>
      </c>
      <c r="AI35" s="110">
        <f t="shared" si="6"/>
        <v>131.56271999999998</v>
      </c>
      <c r="AJ35" s="4">
        <v>27.73</v>
      </c>
      <c r="AK35" s="110">
        <f>AJ35*M35</f>
        <v>2681.4233388</v>
      </c>
      <c r="AL35" s="4">
        <v>27.73</v>
      </c>
      <c r="AM35" s="110">
        <f t="shared" si="7"/>
        <v>144.08508</v>
      </c>
    </row>
    <row r="36" spans="1:39" ht="12.75">
      <c r="A36" s="5" t="s">
        <v>33</v>
      </c>
      <c r="B36" s="70">
        <v>2.38</v>
      </c>
      <c r="C36" s="83">
        <v>15.95</v>
      </c>
      <c r="D36" s="93">
        <f>C36*B36</f>
        <v>37.961</v>
      </c>
      <c r="E36" s="72">
        <v>2.496</v>
      </c>
      <c r="F36" s="109">
        <v>17.71</v>
      </c>
      <c r="G36" s="110">
        <f>F36*E36</f>
        <v>44.20416</v>
      </c>
      <c r="H36" s="4">
        <v>17.72</v>
      </c>
      <c r="I36" s="110">
        <f>H36*E36</f>
        <v>44.229119999999995</v>
      </c>
      <c r="J36" s="4">
        <v>18.61</v>
      </c>
      <c r="K36" s="110">
        <f>J36*E36</f>
        <v>46.450559999999996</v>
      </c>
      <c r="L36" s="4">
        <v>18.61</v>
      </c>
      <c r="M36" s="110">
        <f>L36*E36</f>
        <v>46.450559999999996</v>
      </c>
      <c r="N36" s="4">
        <v>20.02</v>
      </c>
      <c r="O36" s="110">
        <f>N36*E36</f>
        <v>49.96992</v>
      </c>
      <c r="P36" s="4">
        <v>20.02</v>
      </c>
      <c r="Q36" s="110">
        <f>P36*E36</f>
        <v>49.96992</v>
      </c>
      <c r="R36" s="4">
        <v>21.98</v>
      </c>
      <c r="S36" s="110">
        <f>R36*E36</f>
        <v>54.86208</v>
      </c>
      <c r="T36" s="4">
        <v>21.98</v>
      </c>
      <c r="U36" s="110">
        <f>T36*E36</f>
        <v>54.86208</v>
      </c>
      <c r="V36" s="4">
        <v>22.5</v>
      </c>
      <c r="W36" s="110">
        <f>V36*E36</f>
        <v>56.16</v>
      </c>
      <c r="X36" s="4">
        <v>22.5</v>
      </c>
      <c r="Y36" s="110">
        <f>X36*E36</f>
        <v>56.16</v>
      </c>
      <c r="Z36" s="4">
        <v>22.9</v>
      </c>
      <c r="AA36" s="110">
        <f>Z36*E36</f>
        <v>57.15839999999999</v>
      </c>
      <c r="AB36" s="4">
        <v>23.29</v>
      </c>
      <c r="AC36" s="110">
        <f t="shared" si="4"/>
        <v>58.13184</v>
      </c>
      <c r="AD36" s="4">
        <v>24.22</v>
      </c>
      <c r="AE36" s="110">
        <f t="shared" si="5"/>
        <v>60.45312</v>
      </c>
      <c r="AF36" s="4">
        <v>25.31</v>
      </c>
      <c r="AG36" s="110">
        <f>AF36*I36</f>
        <v>1119.4390271999998</v>
      </c>
      <c r="AH36" s="4">
        <v>25.32</v>
      </c>
      <c r="AI36" s="110">
        <f t="shared" si="6"/>
        <v>63.19872</v>
      </c>
      <c r="AJ36" s="4">
        <v>27.73</v>
      </c>
      <c r="AK36" s="110">
        <f>AJ36*M36</f>
        <v>1288.0740288</v>
      </c>
      <c r="AL36" s="4">
        <v>27.73</v>
      </c>
      <c r="AM36" s="110">
        <f t="shared" si="7"/>
        <v>69.21408</v>
      </c>
    </row>
    <row r="37" spans="1:39" ht="12.75">
      <c r="A37" s="16" t="s">
        <v>11</v>
      </c>
      <c r="B37" s="119"/>
      <c r="C37" s="82"/>
      <c r="D37" s="91"/>
      <c r="E37" s="216"/>
      <c r="F37" s="95"/>
      <c r="G37" s="96"/>
      <c r="H37" s="98"/>
      <c r="I37" s="96"/>
      <c r="J37" s="98"/>
      <c r="K37" s="99"/>
      <c r="L37" s="98"/>
      <c r="M37" s="96"/>
      <c r="N37" s="98"/>
      <c r="O37" s="99"/>
      <c r="P37" s="98"/>
      <c r="Q37" s="96"/>
      <c r="R37" s="98"/>
      <c r="S37" s="99"/>
      <c r="T37" s="98"/>
      <c r="U37" s="96"/>
      <c r="V37" s="98"/>
      <c r="W37" s="99"/>
      <c r="X37" s="98"/>
      <c r="Y37" s="96"/>
      <c r="Z37" s="98"/>
      <c r="AA37" s="99"/>
      <c r="AB37" s="98"/>
      <c r="AC37" s="99"/>
      <c r="AD37" s="98"/>
      <c r="AE37" s="99"/>
      <c r="AF37" s="98"/>
      <c r="AG37" s="99"/>
      <c r="AH37" s="98"/>
      <c r="AI37" s="99"/>
      <c r="AJ37" s="98"/>
      <c r="AK37" s="99"/>
      <c r="AL37" s="98"/>
      <c r="AM37" s="99"/>
    </row>
    <row r="38" spans="1:39" ht="25.5">
      <c r="A38" s="15" t="s">
        <v>13</v>
      </c>
      <c r="B38" s="120">
        <v>4.2</v>
      </c>
      <c r="C38" s="121">
        <v>15.95</v>
      </c>
      <c r="D38" s="96">
        <f>B38*C38</f>
        <v>66.99</v>
      </c>
      <c r="E38" s="215">
        <v>5.196</v>
      </c>
      <c r="F38" s="217">
        <v>17.71</v>
      </c>
      <c r="G38" s="218">
        <f>F38*E38</f>
        <v>92.02116</v>
      </c>
      <c r="H38" s="131">
        <v>17.72</v>
      </c>
      <c r="I38" s="218">
        <f>H38*E38</f>
        <v>92.07311999999999</v>
      </c>
      <c r="J38" s="131">
        <v>18.61</v>
      </c>
      <c r="K38" s="218">
        <f>J38*E38</f>
        <v>96.69756</v>
      </c>
      <c r="L38" s="131">
        <v>18.61</v>
      </c>
      <c r="M38" s="218">
        <f>L38*E38</f>
        <v>96.69756</v>
      </c>
      <c r="N38" s="131">
        <v>20.02</v>
      </c>
      <c r="O38" s="218">
        <f>N38*E38</f>
        <v>104.02391999999999</v>
      </c>
      <c r="P38" s="131">
        <v>20.02</v>
      </c>
      <c r="Q38" s="218">
        <f>P38*E38</f>
        <v>104.02391999999999</v>
      </c>
      <c r="R38" s="131">
        <v>21.98</v>
      </c>
      <c r="S38" s="218">
        <f>R38*E38</f>
        <v>114.20808</v>
      </c>
      <c r="T38" s="131">
        <v>21.98</v>
      </c>
      <c r="U38" s="218">
        <f>T38*E38</f>
        <v>114.20808</v>
      </c>
      <c r="V38" s="131">
        <v>22.5</v>
      </c>
      <c r="W38" s="218">
        <f>V38*E38</f>
        <v>116.91</v>
      </c>
      <c r="X38" s="131">
        <v>22.5</v>
      </c>
      <c r="Y38" s="218">
        <f>X38*E38</f>
        <v>116.91</v>
      </c>
      <c r="Z38" s="131">
        <v>22.9</v>
      </c>
      <c r="AA38" s="218">
        <f>Z38*E38</f>
        <v>118.98839999999998</v>
      </c>
      <c r="AB38" s="131">
        <v>23.29</v>
      </c>
      <c r="AC38" s="218">
        <f t="shared" si="4"/>
        <v>121.01483999999999</v>
      </c>
      <c r="AD38" s="131">
        <v>24.22</v>
      </c>
      <c r="AE38" s="218">
        <f t="shared" si="5"/>
        <v>125.84711999999999</v>
      </c>
      <c r="AF38" s="131">
        <v>25.31</v>
      </c>
      <c r="AG38" s="218">
        <f>AF38*I38</f>
        <v>2330.3706671999994</v>
      </c>
      <c r="AH38" s="131">
        <v>25.32</v>
      </c>
      <c r="AI38" s="218">
        <f t="shared" si="6"/>
        <v>131.56271999999998</v>
      </c>
      <c r="AJ38" s="131">
        <v>27.73</v>
      </c>
      <c r="AK38" s="218">
        <f>AJ38*M38</f>
        <v>2681.4233388</v>
      </c>
      <c r="AL38" s="131">
        <v>27.73</v>
      </c>
      <c r="AM38" s="218">
        <f t="shared" si="7"/>
        <v>144.08508</v>
      </c>
    </row>
    <row r="39" spans="1:39" ht="12.75">
      <c r="A39" s="3" t="s">
        <v>14</v>
      </c>
      <c r="B39" s="119">
        <v>4.05</v>
      </c>
      <c r="C39" s="82">
        <v>15.95</v>
      </c>
      <c r="D39" s="91">
        <f>C39*B39</f>
        <v>64.5975</v>
      </c>
      <c r="E39" s="249">
        <v>3.82</v>
      </c>
      <c r="F39" s="217">
        <v>17.71</v>
      </c>
      <c r="G39" s="218">
        <f>F39*E39</f>
        <v>67.6522</v>
      </c>
      <c r="H39" s="131">
        <v>17.72</v>
      </c>
      <c r="I39" s="218">
        <f>H39*E39</f>
        <v>67.6904</v>
      </c>
      <c r="J39" s="131">
        <v>18.61</v>
      </c>
      <c r="K39" s="218">
        <f>J39*E39</f>
        <v>71.0902</v>
      </c>
      <c r="L39" s="131">
        <v>18.61</v>
      </c>
      <c r="M39" s="218">
        <f>L39*E39</f>
        <v>71.0902</v>
      </c>
      <c r="N39" s="131">
        <v>20.02</v>
      </c>
      <c r="O39" s="218">
        <f>N39*E39</f>
        <v>76.4764</v>
      </c>
      <c r="P39" s="131">
        <v>20.02</v>
      </c>
      <c r="Q39" s="218">
        <f>P39*E39</f>
        <v>76.4764</v>
      </c>
      <c r="R39" s="131">
        <v>21.98</v>
      </c>
      <c r="S39" s="218">
        <f>R39*E39</f>
        <v>83.9636</v>
      </c>
      <c r="T39" s="131">
        <v>21.98</v>
      </c>
      <c r="U39" s="218">
        <f>T39*E39</f>
        <v>83.9636</v>
      </c>
      <c r="V39" s="131">
        <v>22.5</v>
      </c>
      <c r="W39" s="218">
        <f>V39*E39</f>
        <v>85.95</v>
      </c>
      <c r="X39" s="131">
        <v>22.5</v>
      </c>
      <c r="Y39" s="218">
        <f>X39*E39</f>
        <v>85.95</v>
      </c>
      <c r="Z39" s="131">
        <v>22.9</v>
      </c>
      <c r="AA39" s="218">
        <f>Z39*E39</f>
        <v>87.478</v>
      </c>
      <c r="AB39" s="131">
        <v>23.29</v>
      </c>
      <c r="AC39" s="218">
        <f t="shared" si="4"/>
        <v>88.9678</v>
      </c>
      <c r="AD39" s="131">
        <v>24.22</v>
      </c>
      <c r="AE39" s="218">
        <f t="shared" si="5"/>
        <v>92.5204</v>
      </c>
      <c r="AF39" s="131">
        <v>25.31</v>
      </c>
      <c r="AG39" s="218">
        <f>AF39*I39</f>
        <v>1713.2440239999999</v>
      </c>
      <c r="AH39" s="131">
        <v>25.32</v>
      </c>
      <c r="AI39" s="218">
        <f t="shared" si="6"/>
        <v>96.7224</v>
      </c>
      <c r="AJ39" s="251">
        <v>27.73</v>
      </c>
      <c r="AK39" s="253">
        <f>AJ39*M39</f>
        <v>1971.331246</v>
      </c>
      <c r="AL39" s="251">
        <v>27.73</v>
      </c>
      <c r="AM39" s="253">
        <f t="shared" si="7"/>
        <v>105.9286</v>
      </c>
    </row>
    <row r="40" spans="1:39" ht="12.75">
      <c r="A40" s="3" t="s">
        <v>15</v>
      </c>
      <c r="B40" s="122"/>
      <c r="C40" s="86"/>
      <c r="D40" s="103"/>
      <c r="E40" s="250"/>
      <c r="F40" s="217"/>
      <c r="G40" s="218"/>
      <c r="H40" s="131"/>
      <c r="I40" s="218"/>
      <c r="J40" s="131"/>
      <c r="K40" s="218"/>
      <c r="L40" s="131"/>
      <c r="M40" s="218"/>
      <c r="N40" s="131"/>
      <c r="O40" s="218"/>
      <c r="P40" s="131"/>
      <c r="Q40" s="218"/>
      <c r="R40" s="131"/>
      <c r="S40" s="218"/>
      <c r="T40" s="131"/>
      <c r="U40" s="218"/>
      <c r="V40" s="131"/>
      <c r="W40" s="218"/>
      <c r="X40" s="131"/>
      <c r="Y40" s="218"/>
      <c r="Z40" s="131"/>
      <c r="AA40" s="218"/>
      <c r="AB40" s="131"/>
      <c r="AC40" s="218"/>
      <c r="AD40" s="131"/>
      <c r="AE40" s="218"/>
      <c r="AF40" s="131"/>
      <c r="AG40" s="218"/>
      <c r="AH40" s="131"/>
      <c r="AI40" s="218"/>
      <c r="AJ40" s="252"/>
      <c r="AK40" s="254"/>
      <c r="AL40" s="252"/>
      <c r="AM40" s="254"/>
    </row>
    <row r="41" spans="1:39" ht="25.5">
      <c r="A41" s="9" t="s">
        <v>16</v>
      </c>
      <c r="B41" s="107">
        <v>1.74</v>
      </c>
      <c r="C41" s="85">
        <v>15.95</v>
      </c>
      <c r="D41" s="105">
        <f>C41*B41</f>
        <v>27.753</v>
      </c>
      <c r="E41" s="74">
        <v>3.936</v>
      </c>
      <c r="F41" s="85">
        <v>17.71</v>
      </c>
      <c r="G41" s="105">
        <f>F41*E41</f>
        <v>69.70656</v>
      </c>
      <c r="H41" s="7">
        <v>17.72</v>
      </c>
      <c r="I41" s="105">
        <f>H41*E41</f>
        <v>69.74592</v>
      </c>
      <c r="J41" s="7">
        <v>18.61</v>
      </c>
      <c r="K41" s="105">
        <f>J41*E41</f>
        <v>73.24896</v>
      </c>
      <c r="L41" s="7">
        <v>18.61</v>
      </c>
      <c r="M41" s="105">
        <f>L41*E41</f>
        <v>73.24896</v>
      </c>
      <c r="N41" s="7">
        <v>20.02</v>
      </c>
      <c r="O41" s="105">
        <f>N41*E41</f>
        <v>78.79872</v>
      </c>
      <c r="P41" s="7">
        <v>20.02</v>
      </c>
      <c r="Q41" s="105">
        <f>P41*E41</f>
        <v>78.79872</v>
      </c>
      <c r="R41" s="7">
        <v>21.98</v>
      </c>
      <c r="S41" s="105">
        <f>R41*E41</f>
        <v>86.51328</v>
      </c>
      <c r="T41" s="7">
        <v>21.98</v>
      </c>
      <c r="U41" s="105">
        <f>T41*E41</f>
        <v>86.51328</v>
      </c>
      <c r="V41" s="7">
        <v>22.5</v>
      </c>
      <c r="W41" s="105">
        <f>V41*E41</f>
        <v>88.56</v>
      </c>
      <c r="X41" s="7">
        <v>22.5</v>
      </c>
      <c r="Y41" s="105">
        <f>X41*E41</f>
        <v>88.56</v>
      </c>
      <c r="Z41" s="7">
        <v>22.9</v>
      </c>
      <c r="AA41" s="105">
        <f>Z41*E41</f>
        <v>90.1344</v>
      </c>
      <c r="AB41" s="7">
        <v>23.29</v>
      </c>
      <c r="AC41" s="105">
        <f t="shared" si="4"/>
        <v>91.66944</v>
      </c>
      <c r="AD41" s="7">
        <v>24.22</v>
      </c>
      <c r="AE41" s="105">
        <f t="shared" si="5"/>
        <v>95.32991999999999</v>
      </c>
      <c r="AF41" s="7">
        <v>25.31</v>
      </c>
      <c r="AG41" s="105">
        <f>AF41*I41</f>
        <v>1765.2692352</v>
      </c>
      <c r="AH41" s="7">
        <v>25.31</v>
      </c>
      <c r="AI41" s="99">
        <f t="shared" si="6"/>
        <v>99.62016</v>
      </c>
      <c r="AJ41" s="98">
        <v>27.73</v>
      </c>
      <c r="AK41" s="105">
        <f>AJ41*M41</f>
        <v>2031.1936607999999</v>
      </c>
      <c r="AL41" s="98">
        <v>27.73</v>
      </c>
      <c r="AM41" s="99">
        <f t="shared" si="7"/>
        <v>109.14528</v>
      </c>
    </row>
    <row r="42" spans="1:2" ht="9.75" customHeight="1">
      <c r="A42" s="11"/>
      <c r="B42" s="11"/>
    </row>
    <row r="43" spans="1:2" s="19" customFormat="1" ht="12.75">
      <c r="A43" s="17" t="s">
        <v>22</v>
      </c>
      <c r="B43" s="18"/>
    </row>
    <row r="44" spans="1:2" s="19" customFormat="1" ht="12.75">
      <c r="A44" s="20" t="s">
        <v>54</v>
      </c>
      <c r="B44" s="18"/>
    </row>
    <row r="45" spans="1:2" s="19" customFormat="1" ht="12.75">
      <c r="A45" s="20" t="s">
        <v>23</v>
      </c>
      <c r="B45" s="18"/>
    </row>
    <row r="46" spans="1:2" s="19" customFormat="1" ht="12.75">
      <c r="A46" s="20" t="s">
        <v>24</v>
      </c>
      <c r="B46" s="18"/>
    </row>
    <row r="47" spans="1:2" s="19" customFormat="1" ht="12.75">
      <c r="A47" s="20" t="s">
        <v>21</v>
      </c>
      <c r="B47" s="18"/>
    </row>
    <row r="48" spans="1:2" s="19" customFormat="1" ht="12.75">
      <c r="A48" s="20" t="s">
        <v>25</v>
      </c>
      <c r="B48" s="18"/>
    </row>
    <row r="49" spans="1:2" s="19" customFormat="1" ht="12.75">
      <c r="A49" s="20" t="s">
        <v>20</v>
      </c>
      <c r="B49" s="18"/>
    </row>
    <row r="50" spans="1:2" s="19" customFormat="1" ht="12.75">
      <c r="A50" s="20" t="s">
        <v>32</v>
      </c>
      <c r="B50" s="18"/>
    </row>
    <row r="51" spans="1:2" s="19" customFormat="1" ht="12.75">
      <c r="A51" s="20" t="s">
        <v>26</v>
      </c>
      <c r="B51" s="18"/>
    </row>
    <row r="52" spans="1:2" s="19" customFormat="1" ht="12.75">
      <c r="A52" s="20" t="s">
        <v>77</v>
      </c>
      <c r="B52" s="18"/>
    </row>
    <row r="53" spans="1:2" s="19" customFormat="1" ht="12.75">
      <c r="A53" s="20" t="s">
        <v>21</v>
      </c>
      <c r="B53" s="18"/>
    </row>
    <row r="54" spans="1:2" s="19" customFormat="1" ht="12.75">
      <c r="A54" s="20" t="s">
        <v>158</v>
      </c>
      <c r="B54" s="18"/>
    </row>
    <row r="55" spans="1:2" s="19" customFormat="1" ht="12.75">
      <c r="A55" s="20" t="s">
        <v>159</v>
      </c>
      <c r="B55" s="18"/>
    </row>
    <row r="56" spans="1:2" s="19" customFormat="1" ht="12.75">
      <c r="A56" s="20" t="s">
        <v>212</v>
      </c>
      <c r="B56" s="18"/>
    </row>
    <row r="57" spans="1:2" s="19" customFormat="1" ht="12.75">
      <c r="A57" s="20" t="s">
        <v>182</v>
      </c>
      <c r="B57" s="18"/>
    </row>
    <row r="58" spans="1:2" s="19" customFormat="1" ht="12.75">
      <c r="A58" s="20" t="s">
        <v>213</v>
      </c>
      <c r="B58" s="18"/>
    </row>
    <row r="59" spans="1:2" s="19" customFormat="1" ht="12.75">
      <c r="A59" s="20" t="s">
        <v>183</v>
      </c>
      <c r="B59" s="18"/>
    </row>
    <row r="60" spans="1:2" ht="12.75">
      <c r="A60" s="20" t="s">
        <v>180</v>
      </c>
      <c r="B60" s="11"/>
    </row>
    <row r="61" spans="1:2" ht="12.75">
      <c r="A61" s="20" t="s">
        <v>181</v>
      </c>
      <c r="B61" s="11"/>
    </row>
    <row r="62" spans="1:2" ht="12.75">
      <c r="A62" s="20" t="s">
        <v>214</v>
      </c>
      <c r="B62" s="11"/>
    </row>
    <row r="63" spans="1:2" ht="12.75">
      <c r="A63" s="20" t="s">
        <v>233</v>
      </c>
      <c r="B63" s="11"/>
    </row>
    <row r="64" spans="1:2" ht="12.75">
      <c r="A64" s="20" t="s">
        <v>231</v>
      </c>
      <c r="B64" s="11"/>
    </row>
    <row r="65" spans="1:2" ht="12.75">
      <c r="A65" s="20" t="s">
        <v>232</v>
      </c>
      <c r="B65" s="11"/>
    </row>
    <row r="66" spans="1:2" ht="12.75">
      <c r="A66" s="20" t="s">
        <v>264</v>
      </c>
      <c r="B66" s="11"/>
    </row>
    <row r="67" spans="1:2" ht="12.75">
      <c r="A67" s="20" t="s">
        <v>270</v>
      </c>
      <c r="B67" s="11"/>
    </row>
    <row r="68" spans="1:2" ht="12.75">
      <c r="A68" s="20" t="s">
        <v>280</v>
      </c>
      <c r="B68" s="11"/>
    </row>
    <row r="69" spans="1:2" ht="12.75">
      <c r="A69" s="20"/>
      <c r="B69" s="11"/>
    </row>
    <row r="70" spans="1:2" ht="12.75">
      <c r="A70" s="20" t="s">
        <v>300</v>
      </c>
      <c r="B70" s="11"/>
    </row>
    <row r="71" s="193" customFormat="1" ht="12.75">
      <c r="A71" s="193" t="s">
        <v>301</v>
      </c>
    </row>
    <row r="72" spans="1:2" ht="12.75">
      <c r="A72" s="20"/>
      <c r="B72" s="11"/>
    </row>
    <row r="73" spans="1:2" ht="12.75">
      <c r="A73" s="65" t="s">
        <v>146</v>
      </c>
      <c r="B73" s="11"/>
    </row>
    <row r="74" spans="1:2" ht="12.75">
      <c r="A74" s="195" t="s">
        <v>302</v>
      </c>
      <c r="B74" s="11"/>
    </row>
    <row r="75" spans="1:40" ht="69" customHeight="1">
      <c r="A75" s="227" t="s">
        <v>304</v>
      </c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</row>
    <row r="76" spans="1:2" ht="12.75">
      <c r="A76" s="11"/>
      <c r="B76" s="11"/>
    </row>
    <row r="77" spans="1:2" ht="12.75">
      <c r="A77" s="11"/>
      <c r="B77" s="11"/>
    </row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pans="1:2" ht="12.75">
      <c r="A97" s="11"/>
      <c r="B97" s="11"/>
    </row>
    <row r="98" spans="1:2" ht="12.75">
      <c r="A98" s="11"/>
      <c r="B98" s="11"/>
    </row>
    <row r="99" spans="1:2" ht="12.75">
      <c r="A99" s="11"/>
      <c r="B99" s="11"/>
    </row>
    <row r="100" spans="1:2" ht="12.75">
      <c r="A100" s="11"/>
      <c r="B100" s="11"/>
    </row>
    <row r="101" spans="1:2" ht="12.75">
      <c r="A101" s="11"/>
      <c r="B101" s="11"/>
    </row>
    <row r="102" spans="1:2" ht="12.75">
      <c r="A102" s="11"/>
      <c r="B102" s="11"/>
    </row>
    <row r="103" spans="1:2" ht="12.75">
      <c r="A103" s="11"/>
      <c r="B103" s="11"/>
    </row>
    <row r="104" spans="1:2" ht="12.75">
      <c r="A104" s="11"/>
      <c r="B104" s="11"/>
    </row>
  </sheetData>
  <sheetProtection/>
  <mergeCells count="60">
    <mergeCell ref="AL31:AL33"/>
    <mergeCell ref="AM31:AM33"/>
    <mergeCell ref="E26:E29"/>
    <mergeCell ref="AJ26:AJ29"/>
    <mergeCell ref="AK26:AK29"/>
    <mergeCell ref="AL26:AL29"/>
    <mergeCell ref="E39:E40"/>
    <mergeCell ref="AJ39:AJ40"/>
    <mergeCell ref="AK39:AK40"/>
    <mergeCell ref="AL39:AL40"/>
    <mergeCell ref="AM39:AM40"/>
    <mergeCell ref="AJ7:AM7"/>
    <mergeCell ref="AJ24:AM24"/>
    <mergeCell ref="E31:E33"/>
    <mergeCell ref="AJ31:AJ33"/>
    <mergeCell ref="AK31:AK33"/>
    <mergeCell ref="AF7:AI7"/>
    <mergeCell ref="AF24:AI24"/>
    <mergeCell ref="P24:S24"/>
    <mergeCell ref="X4:AA4"/>
    <mergeCell ref="X5:Y5"/>
    <mergeCell ref="Z5:AA5"/>
    <mergeCell ref="T4:W4"/>
    <mergeCell ref="P4:S4"/>
    <mergeCell ref="F5:G5"/>
    <mergeCell ref="H5:I5"/>
    <mergeCell ref="F4:G4"/>
    <mergeCell ref="AF4:AI4"/>
    <mergeCell ref="AF5:AG5"/>
    <mergeCell ref="AH5:AI5"/>
    <mergeCell ref="A4:A6"/>
    <mergeCell ref="AB4:AE4"/>
    <mergeCell ref="AB5:AC5"/>
    <mergeCell ref="AD5:AE5"/>
    <mergeCell ref="T5:U5"/>
    <mergeCell ref="V5:W5"/>
    <mergeCell ref="R5:S5"/>
    <mergeCell ref="E4:E6"/>
    <mergeCell ref="H4:K4"/>
    <mergeCell ref="L4:O4"/>
    <mergeCell ref="L24:O24"/>
    <mergeCell ref="AB7:AE7"/>
    <mergeCell ref="X7:AA7"/>
    <mergeCell ref="B4:B6"/>
    <mergeCell ref="C4:D4"/>
    <mergeCell ref="C5:D5"/>
    <mergeCell ref="J5:K5"/>
    <mergeCell ref="L5:M5"/>
    <mergeCell ref="N5:O5"/>
    <mergeCell ref="P5:Q5"/>
    <mergeCell ref="AJ4:AM5"/>
    <mergeCell ref="A75:AN75"/>
    <mergeCell ref="H7:K7"/>
    <mergeCell ref="AB24:AE24"/>
    <mergeCell ref="P7:S7"/>
    <mergeCell ref="L7:O7"/>
    <mergeCell ref="H24:K24"/>
    <mergeCell ref="T24:W24"/>
    <mergeCell ref="X24:AA24"/>
    <mergeCell ref="T7:W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6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E15" sqref="BE15"/>
    </sheetView>
  </sheetViews>
  <sheetFormatPr defaultColWidth="9.00390625" defaultRowHeight="12.75"/>
  <cols>
    <col min="1" max="1" width="21.75390625" style="0" customWidth="1"/>
    <col min="2" max="2" width="26.375" style="0" customWidth="1"/>
    <col min="3" max="3" width="9.75390625" style="0" customWidth="1"/>
    <col min="4" max="4" width="8.625" style="0" hidden="1" customWidth="1"/>
    <col min="5" max="6" width="8.125" style="0" hidden="1" customWidth="1"/>
    <col min="7" max="7" width="9.125" style="0" hidden="1" customWidth="1"/>
    <col min="8" max="8" width="8.875" style="0" hidden="1" customWidth="1"/>
    <col min="9" max="9" width="9.25390625" style="0" hidden="1" customWidth="1"/>
    <col min="10" max="12" width="9.00390625" style="0" hidden="1" customWidth="1"/>
    <col min="13" max="14" width="8.125" style="0" hidden="1" customWidth="1"/>
    <col min="15" max="15" width="0" style="0" hidden="1" customWidth="1"/>
    <col min="16" max="18" width="9.00390625" style="0" hidden="1" customWidth="1"/>
    <col min="19" max="20" width="8.125" style="0" hidden="1" customWidth="1"/>
    <col min="21" max="21" width="0" style="0" hidden="1" customWidth="1"/>
    <col min="22" max="24" width="9.00390625" style="0" hidden="1" customWidth="1"/>
    <col min="25" max="26" width="8.125" style="0" hidden="1" customWidth="1"/>
    <col min="27" max="27" width="0" style="0" hidden="1" customWidth="1"/>
    <col min="28" max="28" width="9.25390625" style="0" hidden="1" customWidth="1"/>
    <col min="29" max="30" width="9.00390625" style="0" hidden="1" customWidth="1"/>
    <col min="31" max="32" width="8.125" style="0" hidden="1" customWidth="1"/>
    <col min="33" max="33" width="0" style="0" hidden="1" customWidth="1"/>
    <col min="34" max="34" width="9.25390625" style="0" hidden="1" customWidth="1"/>
    <col min="35" max="36" width="9.00390625" style="0" hidden="1" customWidth="1"/>
    <col min="37" max="38" width="8.125" style="0" hidden="1" customWidth="1"/>
    <col min="39" max="39" width="0" style="0" hidden="1" customWidth="1"/>
    <col min="40" max="40" width="9.25390625" style="0" hidden="1" customWidth="1"/>
    <col min="41" max="42" width="9.00390625" style="0" hidden="1" customWidth="1"/>
    <col min="43" max="44" width="8.125" style="0" hidden="1" customWidth="1"/>
    <col min="45" max="51" width="0" style="0" hidden="1" customWidth="1"/>
  </cols>
  <sheetData>
    <row r="1" spans="1:2" ht="15.75">
      <c r="A1" s="54" t="s">
        <v>120</v>
      </c>
      <c r="B1" s="54"/>
    </row>
    <row r="2" spans="1:2" ht="15.75">
      <c r="A2" s="54" t="s">
        <v>35</v>
      </c>
      <c r="B2" s="54"/>
    </row>
    <row r="4" spans="1:57" s="22" customFormat="1" ht="12.75" customHeight="1">
      <c r="A4" s="276" t="s">
        <v>0</v>
      </c>
      <c r="B4" s="276"/>
      <c r="C4" s="273" t="s">
        <v>227</v>
      </c>
      <c r="D4" s="265" t="s">
        <v>164</v>
      </c>
      <c r="E4" s="266"/>
      <c r="F4" s="266"/>
      <c r="G4" s="266"/>
      <c r="H4" s="266"/>
      <c r="I4" s="267"/>
      <c r="J4" s="259" t="s">
        <v>165</v>
      </c>
      <c r="K4" s="260"/>
      <c r="L4" s="260"/>
      <c r="M4" s="260"/>
      <c r="N4" s="260"/>
      <c r="O4" s="261"/>
      <c r="P4" s="259" t="s">
        <v>184</v>
      </c>
      <c r="Q4" s="260"/>
      <c r="R4" s="260"/>
      <c r="S4" s="260"/>
      <c r="T4" s="260"/>
      <c r="U4" s="261"/>
      <c r="V4" s="259" t="s">
        <v>187</v>
      </c>
      <c r="W4" s="260"/>
      <c r="X4" s="260"/>
      <c r="Y4" s="260"/>
      <c r="Z4" s="260"/>
      <c r="AA4" s="261"/>
      <c r="AB4" s="259" t="s">
        <v>190</v>
      </c>
      <c r="AC4" s="260"/>
      <c r="AD4" s="260"/>
      <c r="AE4" s="260"/>
      <c r="AF4" s="260"/>
      <c r="AG4" s="261"/>
      <c r="AH4" s="259" t="s">
        <v>193</v>
      </c>
      <c r="AI4" s="260"/>
      <c r="AJ4" s="260"/>
      <c r="AK4" s="260"/>
      <c r="AL4" s="260"/>
      <c r="AM4" s="261"/>
      <c r="AN4" s="259" t="s">
        <v>224</v>
      </c>
      <c r="AO4" s="260"/>
      <c r="AP4" s="260"/>
      <c r="AQ4" s="260"/>
      <c r="AR4" s="260"/>
      <c r="AS4" s="261"/>
      <c r="AT4" s="259" t="s">
        <v>266</v>
      </c>
      <c r="AU4" s="260"/>
      <c r="AV4" s="260"/>
      <c r="AW4" s="260"/>
      <c r="AX4" s="260"/>
      <c r="AY4" s="260"/>
      <c r="AZ4" s="277" t="s">
        <v>307</v>
      </c>
      <c r="BA4" s="277"/>
      <c r="BB4" s="277"/>
      <c r="BC4" s="212"/>
      <c r="BD4" s="212"/>
      <c r="BE4" s="212"/>
    </row>
    <row r="5" spans="1:54" s="22" customFormat="1" ht="17.25" customHeight="1">
      <c r="A5" s="276"/>
      <c r="B5" s="276"/>
      <c r="C5" s="274"/>
      <c r="D5" s="265" t="s">
        <v>171</v>
      </c>
      <c r="E5" s="266"/>
      <c r="F5" s="267"/>
      <c r="G5" s="265" t="s">
        <v>172</v>
      </c>
      <c r="H5" s="266"/>
      <c r="I5" s="267"/>
      <c r="J5" s="259" t="s">
        <v>173</v>
      </c>
      <c r="K5" s="260"/>
      <c r="L5" s="261"/>
      <c r="M5" s="262" t="s">
        <v>174</v>
      </c>
      <c r="N5" s="263"/>
      <c r="O5" s="264"/>
      <c r="P5" s="262" t="s">
        <v>185</v>
      </c>
      <c r="Q5" s="263"/>
      <c r="R5" s="264"/>
      <c r="S5" s="259" t="s">
        <v>186</v>
      </c>
      <c r="T5" s="260"/>
      <c r="U5" s="261"/>
      <c r="V5" s="259" t="s">
        <v>188</v>
      </c>
      <c r="W5" s="260"/>
      <c r="X5" s="261"/>
      <c r="Y5" s="262" t="s">
        <v>189</v>
      </c>
      <c r="Z5" s="263"/>
      <c r="AA5" s="264"/>
      <c r="AB5" s="262" t="s">
        <v>191</v>
      </c>
      <c r="AC5" s="263"/>
      <c r="AD5" s="264"/>
      <c r="AE5" s="259" t="s">
        <v>192</v>
      </c>
      <c r="AF5" s="260"/>
      <c r="AG5" s="261"/>
      <c r="AH5" s="259" t="s">
        <v>194</v>
      </c>
      <c r="AI5" s="260"/>
      <c r="AJ5" s="261"/>
      <c r="AK5" s="262" t="s">
        <v>195</v>
      </c>
      <c r="AL5" s="263"/>
      <c r="AM5" s="264"/>
      <c r="AN5" s="262" t="s">
        <v>225</v>
      </c>
      <c r="AO5" s="263"/>
      <c r="AP5" s="264"/>
      <c r="AQ5" s="259" t="s">
        <v>226</v>
      </c>
      <c r="AR5" s="260"/>
      <c r="AS5" s="261"/>
      <c r="AT5" s="259" t="s">
        <v>268</v>
      </c>
      <c r="AU5" s="260"/>
      <c r="AV5" s="261"/>
      <c r="AW5" s="259" t="s">
        <v>269</v>
      </c>
      <c r="AX5" s="260"/>
      <c r="AY5" s="260"/>
      <c r="AZ5" s="277"/>
      <c r="BA5" s="277"/>
      <c r="BB5" s="277"/>
    </row>
    <row r="6" spans="1:54" s="22" customFormat="1" ht="90" customHeight="1">
      <c r="A6" s="276"/>
      <c r="B6" s="276"/>
      <c r="C6" s="275"/>
      <c r="D6" s="44" t="s">
        <v>112</v>
      </c>
      <c r="E6" s="44" t="s">
        <v>113</v>
      </c>
      <c r="F6" s="45" t="s">
        <v>3</v>
      </c>
      <c r="G6" s="44" t="s">
        <v>112</v>
      </c>
      <c r="H6" s="44" t="s">
        <v>113</v>
      </c>
      <c r="I6" s="145" t="s">
        <v>3</v>
      </c>
      <c r="J6" s="44" t="s">
        <v>112</v>
      </c>
      <c r="K6" s="44" t="s">
        <v>113</v>
      </c>
      <c r="L6" s="145" t="s">
        <v>3</v>
      </c>
      <c r="M6" s="44" t="s">
        <v>112</v>
      </c>
      <c r="N6" s="44" t="s">
        <v>113</v>
      </c>
      <c r="O6" s="45" t="s">
        <v>3</v>
      </c>
      <c r="P6" s="44" t="s">
        <v>112</v>
      </c>
      <c r="Q6" s="44" t="s">
        <v>113</v>
      </c>
      <c r="R6" s="145" t="s">
        <v>3</v>
      </c>
      <c r="S6" s="44" t="s">
        <v>112</v>
      </c>
      <c r="T6" s="44" t="s">
        <v>113</v>
      </c>
      <c r="U6" s="45" t="s">
        <v>3</v>
      </c>
      <c r="V6" s="44" t="s">
        <v>112</v>
      </c>
      <c r="W6" s="44" t="s">
        <v>113</v>
      </c>
      <c r="X6" s="145" t="s">
        <v>3</v>
      </c>
      <c r="Y6" s="44" t="s">
        <v>112</v>
      </c>
      <c r="Z6" s="44" t="s">
        <v>113</v>
      </c>
      <c r="AA6" s="45" t="s">
        <v>3</v>
      </c>
      <c r="AB6" s="44" t="s">
        <v>112</v>
      </c>
      <c r="AC6" s="44" t="s">
        <v>113</v>
      </c>
      <c r="AD6" s="145" t="s">
        <v>3</v>
      </c>
      <c r="AE6" s="44" t="s">
        <v>112</v>
      </c>
      <c r="AF6" s="44" t="s">
        <v>113</v>
      </c>
      <c r="AG6" s="45" t="s">
        <v>3</v>
      </c>
      <c r="AH6" s="44" t="s">
        <v>112</v>
      </c>
      <c r="AI6" s="44" t="s">
        <v>113</v>
      </c>
      <c r="AJ6" s="145" t="s">
        <v>3</v>
      </c>
      <c r="AK6" s="44" t="s">
        <v>112</v>
      </c>
      <c r="AL6" s="44" t="s">
        <v>113</v>
      </c>
      <c r="AM6" s="45" t="s">
        <v>3</v>
      </c>
      <c r="AN6" s="44" t="s">
        <v>112</v>
      </c>
      <c r="AO6" s="44" t="s">
        <v>113</v>
      </c>
      <c r="AP6" s="145" t="s">
        <v>3</v>
      </c>
      <c r="AQ6" s="44" t="s">
        <v>112</v>
      </c>
      <c r="AR6" s="44" t="s">
        <v>113</v>
      </c>
      <c r="AS6" s="45" t="s">
        <v>3</v>
      </c>
      <c r="AT6" s="44" t="s">
        <v>112</v>
      </c>
      <c r="AU6" s="44" t="s">
        <v>113</v>
      </c>
      <c r="AV6" s="145" t="s">
        <v>3</v>
      </c>
      <c r="AW6" s="44" t="s">
        <v>112</v>
      </c>
      <c r="AX6" s="44" t="s">
        <v>113</v>
      </c>
      <c r="AY6" s="45" t="s">
        <v>3</v>
      </c>
      <c r="AZ6" s="213" t="s">
        <v>112</v>
      </c>
      <c r="BA6" s="213" t="s">
        <v>113</v>
      </c>
      <c r="BB6" s="214" t="s">
        <v>3</v>
      </c>
    </row>
    <row r="7" spans="1:54" s="22" customFormat="1" ht="21" customHeight="1">
      <c r="A7" s="282" t="s">
        <v>121</v>
      </c>
      <c r="B7" s="283"/>
      <c r="C7" s="43"/>
      <c r="D7" s="44"/>
      <c r="E7" s="44"/>
      <c r="F7" s="147"/>
      <c r="G7" s="148"/>
      <c r="H7" s="148"/>
      <c r="I7" s="149"/>
      <c r="J7" s="148"/>
      <c r="K7" s="148"/>
      <c r="L7" s="149"/>
      <c r="M7" s="148"/>
      <c r="N7" s="148"/>
      <c r="O7" s="149"/>
      <c r="P7" s="148"/>
      <c r="Q7" s="148"/>
      <c r="R7" s="149"/>
      <c r="S7" s="148"/>
      <c r="T7" s="148"/>
      <c r="U7" s="149"/>
      <c r="V7" s="148"/>
      <c r="W7" s="148"/>
      <c r="X7" s="149"/>
      <c r="Y7" s="148"/>
      <c r="Z7" s="148"/>
      <c r="AA7" s="149"/>
      <c r="AB7" s="148"/>
      <c r="AC7" s="148"/>
      <c r="AD7" s="149"/>
      <c r="AE7" s="148"/>
      <c r="AF7" s="148"/>
      <c r="AG7" s="149"/>
      <c r="AH7" s="148"/>
      <c r="AI7" s="148"/>
      <c r="AJ7" s="149"/>
      <c r="AK7" s="148"/>
      <c r="AL7" s="148"/>
      <c r="AM7" s="149"/>
      <c r="AN7" s="148"/>
      <c r="AO7" s="148"/>
      <c r="AP7" s="149"/>
      <c r="AQ7" s="148"/>
      <c r="AR7" s="148"/>
      <c r="AS7" s="149"/>
      <c r="AT7" s="148"/>
      <c r="AU7" s="148"/>
      <c r="AV7" s="149"/>
      <c r="AW7" s="148"/>
      <c r="AX7" s="148"/>
      <c r="AY7" s="149"/>
      <c r="AZ7" s="148"/>
      <c r="BA7" s="148"/>
      <c r="BB7" s="149"/>
    </row>
    <row r="8" spans="1:54" s="22" customFormat="1" ht="24.75" customHeight="1">
      <c r="A8" s="271" t="s">
        <v>115</v>
      </c>
      <c r="B8" s="272"/>
      <c r="C8" s="150"/>
      <c r="D8" s="42"/>
      <c r="E8" s="23"/>
      <c r="F8" s="29"/>
      <c r="G8" s="148"/>
      <c r="H8" s="148"/>
      <c r="I8" s="149"/>
      <c r="J8" s="148"/>
      <c r="K8" s="148"/>
      <c r="L8" s="149"/>
      <c r="M8" s="148"/>
      <c r="N8" s="148"/>
      <c r="O8" s="149"/>
      <c r="P8" s="148"/>
      <c r="Q8" s="148"/>
      <c r="R8" s="149"/>
      <c r="S8" s="148"/>
      <c r="T8" s="148"/>
      <c r="U8" s="149"/>
      <c r="V8" s="148"/>
      <c r="W8" s="148"/>
      <c r="X8" s="149"/>
      <c r="Y8" s="148"/>
      <c r="Z8" s="148"/>
      <c r="AA8" s="149"/>
      <c r="AB8" s="148"/>
      <c r="AC8" s="148"/>
      <c r="AD8" s="149"/>
      <c r="AE8" s="148"/>
      <c r="AF8" s="148"/>
      <c r="AG8" s="149"/>
      <c r="AH8" s="148"/>
      <c r="AI8" s="148"/>
      <c r="AJ8" s="149"/>
      <c r="AK8" s="148"/>
      <c r="AL8" s="148"/>
      <c r="AM8" s="149"/>
      <c r="AN8" s="148"/>
      <c r="AO8" s="148"/>
      <c r="AP8" s="149"/>
      <c r="AQ8" s="148"/>
      <c r="AR8" s="148"/>
      <c r="AS8" s="149"/>
      <c r="AT8" s="148"/>
      <c r="AU8" s="148"/>
      <c r="AV8" s="149"/>
      <c r="AW8" s="148"/>
      <c r="AX8" s="148"/>
      <c r="AY8" s="149"/>
      <c r="AZ8" s="148"/>
      <c r="BA8" s="148"/>
      <c r="BB8" s="149"/>
    </row>
    <row r="9" spans="1:54" s="22" customFormat="1" ht="13.5" customHeight="1">
      <c r="A9" s="24" t="s">
        <v>37</v>
      </c>
      <c r="B9" s="28" t="s">
        <v>42</v>
      </c>
      <c r="C9" s="151">
        <v>373</v>
      </c>
      <c r="D9" s="42">
        <v>2.42</v>
      </c>
      <c r="E9" s="23">
        <v>1.936</v>
      </c>
      <c r="F9" s="29">
        <f aca="true" t="shared" si="0" ref="F9:F28">E9*C9</f>
        <v>722.1279999999999</v>
      </c>
      <c r="G9" s="148">
        <v>2.78</v>
      </c>
      <c r="H9" s="148">
        <v>2.22</v>
      </c>
      <c r="I9" s="149">
        <f aca="true" t="shared" si="1" ref="I9:I28">H9*C9</f>
        <v>828.0600000000001</v>
      </c>
      <c r="J9" s="148">
        <v>2.78</v>
      </c>
      <c r="K9" s="153">
        <v>2.224</v>
      </c>
      <c r="L9" s="149">
        <f aca="true" t="shared" si="2" ref="L9:L28">K9*C9</f>
        <v>829.552</v>
      </c>
      <c r="M9" s="148">
        <v>2.9</v>
      </c>
      <c r="N9" s="148">
        <v>2.32</v>
      </c>
      <c r="O9" s="149">
        <f aca="true" t="shared" si="3" ref="O9:O28">N9*C9</f>
        <v>865.3599999999999</v>
      </c>
      <c r="P9" s="148">
        <v>2.9</v>
      </c>
      <c r="Q9" s="148">
        <v>2.32</v>
      </c>
      <c r="R9" s="149">
        <f>Q9*C9</f>
        <v>865.3599999999999</v>
      </c>
      <c r="S9" s="148">
        <v>3.15</v>
      </c>
      <c r="T9" s="148">
        <v>2.52</v>
      </c>
      <c r="U9" s="149">
        <f>T9*C9</f>
        <v>939.96</v>
      </c>
      <c r="V9" s="148">
        <v>3.15</v>
      </c>
      <c r="W9" s="148">
        <v>2.52</v>
      </c>
      <c r="X9" s="149">
        <f>W9*C9</f>
        <v>939.96</v>
      </c>
      <c r="Y9" s="148">
        <v>3.37</v>
      </c>
      <c r="Z9" s="148">
        <v>2.7</v>
      </c>
      <c r="AA9" s="149">
        <f>Z9*C9</f>
        <v>1007.1</v>
      </c>
      <c r="AB9" s="148">
        <v>3.37</v>
      </c>
      <c r="AC9" s="148">
        <v>2.7</v>
      </c>
      <c r="AD9" s="149">
        <f>AC9*C9</f>
        <v>1007.1</v>
      </c>
      <c r="AE9" s="148">
        <v>3.54</v>
      </c>
      <c r="AF9" s="148">
        <v>2.83</v>
      </c>
      <c r="AG9" s="149">
        <f>AF9*C9</f>
        <v>1055.59</v>
      </c>
      <c r="AH9" s="148">
        <v>3.54</v>
      </c>
      <c r="AI9" s="148">
        <v>2.83</v>
      </c>
      <c r="AJ9" s="149">
        <f>AI9*I9</f>
        <v>2343.4098000000004</v>
      </c>
      <c r="AK9" s="148">
        <v>3.68</v>
      </c>
      <c r="AL9" s="148">
        <v>2.94</v>
      </c>
      <c r="AM9" s="149">
        <f>AL9*I9</f>
        <v>2434.4964</v>
      </c>
      <c r="AN9" s="148">
        <v>3.74</v>
      </c>
      <c r="AO9" s="148">
        <v>2.99</v>
      </c>
      <c r="AP9" s="149">
        <f>AO9*O9</f>
        <v>2587.4264</v>
      </c>
      <c r="AQ9" s="148">
        <v>3.8</v>
      </c>
      <c r="AR9" s="148">
        <v>3.04</v>
      </c>
      <c r="AS9" s="149">
        <f>AR9*O9</f>
        <v>2630.6944</v>
      </c>
      <c r="AT9" s="148">
        <v>3.97</v>
      </c>
      <c r="AU9" s="148">
        <v>3.18</v>
      </c>
      <c r="AV9" s="149">
        <f>AU9*C9</f>
        <v>1186.14</v>
      </c>
      <c r="AW9" s="148">
        <v>4.13</v>
      </c>
      <c r="AX9" s="148">
        <v>3.3</v>
      </c>
      <c r="AY9" s="149">
        <f>AX9*C9</f>
        <v>1230.8999999999999</v>
      </c>
      <c r="AZ9" s="148">
        <v>4.13</v>
      </c>
      <c r="BA9" s="148">
        <v>3.75</v>
      </c>
      <c r="BB9" s="149">
        <f>BA9*I9</f>
        <v>3105.2250000000004</v>
      </c>
    </row>
    <row r="10" spans="1:54" s="22" customFormat="1" ht="12">
      <c r="A10" s="25"/>
      <c r="B10" s="28" t="s">
        <v>43</v>
      </c>
      <c r="C10" s="151">
        <v>231</v>
      </c>
      <c r="D10" s="42">
        <v>2.42</v>
      </c>
      <c r="E10" s="23">
        <v>1.936</v>
      </c>
      <c r="F10" s="29">
        <f t="shared" si="0"/>
        <v>447.216</v>
      </c>
      <c r="G10" s="148">
        <v>2.78</v>
      </c>
      <c r="H10" s="148">
        <v>2.22</v>
      </c>
      <c r="I10" s="149">
        <f t="shared" si="1"/>
        <v>512.82</v>
      </c>
      <c r="J10" s="148">
        <v>2.78</v>
      </c>
      <c r="K10" s="153">
        <v>2.224</v>
      </c>
      <c r="L10" s="149">
        <f t="shared" si="2"/>
        <v>513.744</v>
      </c>
      <c r="M10" s="148">
        <v>2.9</v>
      </c>
      <c r="N10" s="148">
        <v>2.32</v>
      </c>
      <c r="O10" s="149">
        <f t="shared" si="3"/>
        <v>535.92</v>
      </c>
      <c r="P10" s="148">
        <v>2.9</v>
      </c>
      <c r="Q10" s="148">
        <v>2.32</v>
      </c>
      <c r="R10" s="149">
        <f aca="true" t="shared" si="4" ref="R10:R73">Q10*C10</f>
        <v>535.92</v>
      </c>
      <c r="S10" s="148">
        <v>3.15</v>
      </c>
      <c r="T10" s="148">
        <v>2.52</v>
      </c>
      <c r="U10" s="149">
        <f aca="true" t="shared" si="5" ref="U10:U73">T10*C10</f>
        <v>582.12</v>
      </c>
      <c r="V10" s="148">
        <v>3.15</v>
      </c>
      <c r="W10" s="148">
        <v>2.52</v>
      </c>
      <c r="X10" s="149">
        <f aca="true" t="shared" si="6" ref="X10:X73">W10*C10</f>
        <v>582.12</v>
      </c>
      <c r="Y10" s="148">
        <v>3.37</v>
      </c>
      <c r="Z10" s="148">
        <v>2.7</v>
      </c>
      <c r="AA10" s="149">
        <f aca="true" t="shared" si="7" ref="AA10:AA73">Z10*C10</f>
        <v>623.7</v>
      </c>
      <c r="AB10" s="148">
        <v>3.37</v>
      </c>
      <c r="AC10" s="148">
        <v>2.7</v>
      </c>
      <c r="AD10" s="149">
        <f aca="true" t="shared" si="8" ref="AD10:AD73">AC10*C10</f>
        <v>623.7</v>
      </c>
      <c r="AE10" s="148">
        <v>3.54</v>
      </c>
      <c r="AF10" s="148">
        <v>2.83</v>
      </c>
      <c r="AG10" s="149">
        <f aca="true" t="shared" si="9" ref="AG10:AG73">AF10*C10</f>
        <v>653.73</v>
      </c>
      <c r="AH10" s="148">
        <v>3.54</v>
      </c>
      <c r="AI10" s="148">
        <v>2.83</v>
      </c>
      <c r="AJ10" s="149">
        <f aca="true" t="shared" si="10" ref="AJ10:AJ28">AI10*I10</f>
        <v>1451.2806000000003</v>
      </c>
      <c r="AK10" s="148">
        <v>3.68</v>
      </c>
      <c r="AL10" s="148">
        <v>2.94</v>
      </c>
      <c r="AM10" s="149">
        <f aca="true" t="shared" si="11" ref="AM10:AM28">AL10*I10</f>
        <v>1507.6908</v>
      </c>
      <c r="AN10" s="148">
        <v>3.74</v>
      </c>
      <c r="AO10" s="148">
        <v>2.99</v>
      </c>
      <c r="AP10" s="149">
        <f aca="true" t="shared" si="12" ref="AP10:AP28">AO10*O10</f>
        <v>1602.4008</v>
      </c>
      <c r="AQ10" s="148">
        <v>3.8</v>
      </c>
      <c r="AR10" s="148">
        <v>3.04</v>
      </c>
      <c r="AS10" s="149">
        <f aca="true" t="shared" si="13" ref="AS10:AS28">AR10*O10</f>
        <v>1629.1968</v>
      </c>
      <c r="AT10" s="148">
        <v>3.97</v>
      </c>
      <c r="AU10" s="148">
        <v>3.18</v>
      </c>
      <c r="AV10" s="149">
        <f aca="true" t="shared" si="14" ref="AV10:AV28">AU10*C10</f>
        <v>734.58</v>
      </c>
      <c r="AW10" s="148">
        <v>4.13</v>
      </c>
      <c r="AX10" s="148">
        <v>3.3</v>
      </c>
      <c r="AY10" s="149">
        <f aca="true" t="shared" si="15" ref="AY10:AY73">AX10*C10</f>
        <v>762.3</v>
      </c>
      <c r="AZ10" s="148">
        <v>4.13</v>
      </c>
      <c r="BA10" s="148">
        <v>3.75</v>
      </c>
      <c r="BB10" s="149">
        <f aca="true" t="shared" si="16" ref="BB10:BB28">BA10*I10</f>
        <v>1923.0750000000003</v>
      </c>
    </row>
    <row r="11" spans="1:54" s="22" customFormat="1" ht="12">
      <c r="A11" s="26"/>
      <c r="B11" s="28" t="s">
        <v>44</v>
      </c>
      <c r="C11" s="151">
        <v>179</v>
      </c>
      <c r="D11" s="42">
        <v>2.42</v>
      </c>
      <c r="E11" s="23">
        <v>1.936</v>
      </c>
      <c r="F11" s="29">
        <f t="shared" si="0"/>
        <v>346.544</v>
      </c>
      <c r="G11" s="148">
        <v>2.78</v>
      </c>
      <c r="H11" s="148">
        <v>2.22</v>
      </c>
      <c r="I11" s="149">
        <f t="shared" si="1"/>
        <v>397.38000000000005</v>
      </c>
      <c r="J11" s="148">
        <v>2.78</v>
      </c>
      <c r="K11" s="153">
        <v>2.224</v>
      </c>
      <c r="L11" s="149">
        <f t="shared" si="2"/>
        <v>398.09600000000006</v>
      </c>
      <c r="M11" s="148">
        <v>2.9</v>
      </c>
      <c r="N11" s="148">
        <v>2.32</v>
      </c>
      <c r="O11" s="149">
        <f t="shared" si="3"/>
        <v>415.28</v>
      </c>
      <c r="P11" s="148">
        <v>2.9</v>
      </c>
      <c r="Q11" s="148">
        <v>2.32</v>
      </c>
      <c r="R11" s="149">
        <f t="shared" si="4"/>
        <v>415.28</v>
      </c>
      <c r="S11" s="148">
        <v>3.15</v>
      </c>
      <c r="T11" s="148">
        <v>2.52</v>
      </c>
      <c r="U11" s="149">
        <f t="shared" si="5"/>
        <v>451.08</v>
      </c>
      <c r="V11" s="148">
        <v>3.15</v>
      </c>
      <c r="W11" s="148">
        <v>2.52</v>
      </c>
      <c r="X11" s="149">
        <f t="shared" si="6"/>
        <v>451.08</v>
      </c>
      <c r="Y11" s="148">
        <v>3.37</v>
      </c>
      <c r="Z11" s="148">
        <v>2.7</v>
      </c>
      <c r="AA11" s="149">
        <f t="shared" si="7"/>
        <v>483.3</v>
      </c>
      <c r="AB11" s="148">
        <v>3.37</v>
      </c>
      <c r="AC11" s="148">
        <v>2.7</v>
      </c>
      <c r="AD11" s="149">
        <f t="shared" si="8"/>
        <v>483.3</v>
      </c>
      <c r="AE11" s="148">
        <v>3.54</v>
      </c>
      <c r="AF11" s="148">
        <v>2.83</v>
      </c>
      <c r="AG11" s="149">
        <f t="shared" si="9"/>
        <v>506.57</v>
      </c>
      <c r="AH11" s="148">
        <v>3.54</v>
      </c>
      <c r="AI11" s="148">
        <v>2.83</v>
      </c>
      <c r="AJ11" s="149">
        <f t="shared" si="10"/>
        <v>1124.5854000000002</v>
      </c>
      <c r="AK11" s="148">
        <v>3.68</v>
      </c>
      <c r="AL11" s="148">
        <v>2.94</v>
      </c>
      <c r="AM11" s="149">
        <f t="shared" si="11"/>
        <v>1168.2972000000002</v>
      </c>
      <c r="AN11" s="148">
        <v>3.74</v>
      </c>
      <c r="AO11" s="148">
        <v>2.99</v>
      </c>
      <c r="AP11" s="149">
        <f t="shared" si="12"/>
        <v>1241.6872</v>
      </c>
      <c r="AQ11" s="148">
        <v>3.8</v>
      </c>
      <c r="AR11" s="148">
        <v>3.04</v>
      </c>
      <c r="AS11" s="149">
        <f t="shared" si="13"/>
        <v>1262.4512</v>
      </c>
      <c r="AT11" s="148">
        <v>3.97</v>
      </c>
      <c r="AU11" s="148">
        <v>3.18</v>
      </c>
      <c r="AV11" s="149">
        <f t="shared" si="14"/>
        <v>569.22</v>
      </c>
      <c r="AW11" s="148">
        <v>4.13</v>
      </c>
      <c r="AX11" s="148">
        <v>3.3</v>
      </c>
      <c r="AY11" s="149">
        <f t="shared" si="15"/>
        <v>590.6999999999999</v>
      </c>
      <c r="AZ11" s="148">
        <v>4.13</v>
      </c>
      <c r="BA11" s="148">
        <v>3.75</v>
      </c>
      <c r="BB11" s="149">
        <f t="shared" si="16"/>
        <v>1490.1750000000002</v>
      </c>
    </row>
    <row r="12" spans="1:54" s="22" customFormat="1" ht="12">
      <c r="A12" s="26"/>
      <c r="B12" s="28" t="s">
        <v>45</v>
      </c>
      <c r="C12" s="151">
        <v>146</v>
      </c>
      <c r="D12" s="42">
        <v>2.42</v>
      </c>
      <c r="E12" s="23">
        <v>1.936</v>
      </c>
      <c r="F12" s="29">
        <f t="shared" si="0"/>
        <v>282.656</v>
      </c>
      <c r="G12" s="148">
        <v>2.78</v>
      </c>
      <c r="H12" s="148">
        <v>2.22</v>
      </c>
      <c r="I12" s="149">
        <f t="shared" si="1"/>
        <v>324.12</v>
      </c>
      <c r="J12" s="148">
        <v>2.78</v>
      </c>
      <c r="K12" s="153">
        <v>2.224</v>
      </c>
      <c r="L12" s="149">
        <f t="shared" si="2"/>
        <v>324.704</v>
      </c>
      <c r="M12" s="148">
        <v>2.9</v>
      </c>
      <c r="N12" s="148">
        <v>2.32</v>
      </c>
      <c r="O12" s="149">
        <f t="shared" si="3"/>
        <v>338.71999999999997</v>
      </c>
      <c r="P12" s="148">
        <v>2.9</v>
      </c>
      <c r="Q12" s="148">
        <v>2.32</v>
      </c>
      <c r="R12" s="149">
        <f t="shared" si="4"/>
        <v>338.71999999999997</v>
      </c>
      <c r="S12" s="148">
        <v>3.15</v>
      </c>
      <c r="T12" s="148">
        <v>2.52</v>
      </c>
      <c r="U12" s="149">
        <f t="shared" si="5"/>
        <v>367.92</v>
      </c>
      <c r="V12" s="148">
        <v>3.15</v>
      </c>
      <c r="W12" s="148">
        <v>2.52</v>
      </c>
      <c r="X12" s="149">
        <f t="shared" si="6"/>
        <v>367.92</v>
      </c>
      <c r="Y12" s="148">
        <v>3.37</v>
      </c>
      <c r="Z12" s="148">
        <v>2.7</v>
      </c>
      <c r="AA12" s="149">
        <f t="shared" si="7"/>
        <v>394.20000000000005</v>
      </c>
      <c r="AB12" s="148">
        <v>3.37</v>
      </c>
      <c r="AC12" s="148">
        <v>2.7</v>
      </c>
      <c r="AD12" s="149">
        <f t="shared" si="8"/>
        <v>394.20000000000005</v>
      </c>
      <c r="AE12" s="148">
        <v>3.54</v>
      </c>
      <c r="AF12" s="148">
        <v>2.83</v>
      </c>
      <c r="AG12" s="149">
        <f t="shared" si="9"/>
        <v>413.18</v>
      </c>
      <c r="AH12" s="148">
        <v>3.54</v>
      </c>
      <c r="AI12" s="148">
        <v>2.83</v>
      </c>
      <c r="AJ12" s="149">
        <f t="shared" si="10"/>
        <v>917.2596000000001</v>
      </c>
      <c r="AK12" s="148">
        <v>3.68</v>
      </c>
      <c r="AL12" s="148">
        <v>2.94</v>
      </c>
      <c r="AM12" s="149">
        <f t="shared" si="11"/>
        <v>952.9128</v>
      </c>
      <c r="AN12" s="148">
        <v>3.74</v>
      </c>
      <c r="AO12" s="148">
        <v>2.99</v>
      </c>
      <c r="AP12" s="149">
        <f t="shared" si="12"/>
        <v>1012.7728</v>
      </c>
      <c r="AQ12" s="148">
        <v>3.8</v>
      </c>
      <c r="AR12" s="148">
        <v>3.04</v>
      </c>
      <c r="AS12" s="149">
        <f t="shared" si="13"/>
        <v>1029.7087999999999</v>
      </c>
      <c r="AT12" s="148">
        <v>3.97</v>
      </c>
      <c r="AU12" s="148">
        <v>3.18</v>
      </c>
      <c r="AV12" s="149">
        <f t="shared" si="14"/>
        <v>464.28000000000003</v>
      </c>
      <c r="AW12" s="148">
        <v>4.13</v>
      </c>
      <c r="AX12" s="148">
        <v>3.3</v>
      </c>
      <c r="AY12" s="149">
        <f t="shared" si="15"/>
        <v>481.79999999999995</v>
      </c>
      <c r="AZ12" s="148">
        <v>4.13</v>
      </c>
      <c r="BA12" s="148">
        <v>3.75</v>
      </c>
      <c r="BB12" s="149">
        <f t="shared" si="16"/>
        <v>1215.45</v>
      </c>
    </row>
    <row r="13" spans="1:54" s="22" customFormat="1" ht="12">
      <c r="A13" s="26"/>
      <c r="B13" s="28" t="s">
        <v>46</v>
      </c>
      <c r="C13" s="151">
        <v>127</v>
      </c>
      <c r="D13" s="42">
        <v>2.42</v>
      </c>
      <c r="E13" s="23">
        <v>1.936</v>
      </c>
      <c r="F13" s="29">
        <f t="shared" si="0"/>
        <v>245.87199999999999</v>
      </c>
      <c r="G13" s="148">
        <v>2.78</v>
      </c>
      <c r="H13" s="148">
        <v>2.22</v>
      </c>
      <c r="I13" s="149">
        <f t="shared" si="1"/>
        <v>281.94</v>
      </c>
      <c r="J13" s="148">
        <v>2.78</v>
      </c>
      <c r="K13" s="153">
        <v>2.224</v>
      </c>
      <c r="L13" s="149">
        <f t="shared" si="2"/>
        <v>282.44800000000004</v>
      </c>
      <c r="M13" s="148">
        <v>2.9</v>
      </c>
      <c r="N13" s="148">
        <v>2.32</v>
      </c>
      <c r="O13" s="149">
        <f t="shared" si="3"/>
        <v>294.64</v>
      </c>
      <c r="P13" s="148">
        <v>2.9</v>
      </c>
      <c r="Q13" s="148">
        <v>2.32</v>
      </c>
      <c r="R13" s="149">
        <f t="shared" si="4"/>
        <v>294.64</v>
      </c>
      <c r="S13" s="148">
        <v>3.15</v>
      </c>
      <c r="T13" s="148">
        <v>2.52</v>
      </c>
      <c r="U13" s="149">
        <f t="shared" si="5"/>
        <v>320.04</v>
      </c>
      <c r="V13" s="148">
        <v>3.15</v>
      </c>
      <c r="W13" s="148">
        <v>2.52</v>
      </c>
      <c r="X13" s="149">
        <f t="shared" si="6"/>
        <v>320.04</v>
      </c>
      <c r="Y13" s="148">
        <v>3.37</v>
      </c>
      <c r="Z13" s="148">
        <v>2.7</v>
      </c>
      <c r="AA13" s="149">
        <f t="shared" si="7"/>
        <v>342.90000000000003</v>
      </c>
      <c r="AB13" s="148">
        <v>3.37</v>
      </c>
      <c r="AC13" s="148">
        <v>2.7</v>
      </c>
      <c r="AD13" s="149">
        <f t="shared" si="8"/>
        <v>342.90000000000003</v>
      </c>
      <c r="AE13" s="148">
        <v>3.54</v>
      </c>
      <c r="AF13" s="148">
        <v>2.83</v>
      </c>
      <c r="AG13" s="149">
        <f t="shared" si="9"/>
        <v>359.41</v>
      </c>
      <c r="AH13" s="148">
        <v>3.54</v>
      </c>
      <c r="AI13" s="148">
        <v>2.83</v>
      </c>
      <c r="AJ13" s="149">
        <f t="shared" si="10"/>
        <v>797.8902</v>
      </c>
      <c r="AK13" s="148">
        <v>3.68</v>
      </c>
      <c r="AL13" s="148">
        <v>2.94</v>
      </c>
      <c r="AM13" s="149">
        <f t="shared" si="11"/>
        <v>828.9036</v>
      </c>
      <c r="AN13" s="148">
        <v>3.74</v>
      </c>
      <c r="AO13" s="148">
        <v>2.99</v>
      </c>
      <c r="AP13" s="149">
        <f t="shared" si="12"/>
        <v>880.9736</v>
      </c>
      <c r="AQ13" s="148">
        <v>3.8</v>
      </c>
      <c r="AR13" s="148">
        <v>3.04</v>
      </c>
      <c r="AS13" s="149">
        <f t="shared" si="13"/>
        <v>895.7056</v>
      </c>
      <c r="AT13" s="148">
        <v>3.97</v>
      </c>
      <c r="AU13" s="148">
        <v>3.18</v>
      </c>
      <c r="AV13" s="149">
        <f t="shared" si="14"/>
        <v>403.86</v>
      </c>
      <c r="AW13" s="148">
        <v>4.13</v>
      </c>
      <c r="AX13" s="148">
        <v>3.3</v>
      </c>
      <c r="AY13" s="149">
        <f t="shared" si="15"/>
        <v>419.09999999999997</v>
      </c>
      <c r="AZ13" s="148">
        <v>4.13</v>
      </c>
      <c r="BA13" s="148">
        <v>3.75</v>
      </c>
      <c r="BB13" s="149">
        <f t="shared" si="16"/>
        <v>1057.275</v>
      </c>
    </row>
    <row r="14" spans="1:54" s="22" customFormat="1" ht="12" customHeight="1">
      <c r="A14" s="24" t="s">
        <v>38</v>
      </c>
      <c r="B14" s="28" t="s">
        <v>42</v>
      </c>
      <c r="C14" s="151">
        <v>440</v>
      </c>
      <c r="D14" s="42">
        <v>2.42</v>
      </c>
      <c r="E14" s="23">
        <v>1.936</v>
      </c>
      <c r="F14" s="29">
        <f t="shared" si="0"/>
        <v>851.8399999999999</v>
      </c>
      <c r="G14" s="148">
        <v>2.78</v>
      </c>
      <c r="H14" s="148">
        <v>2.22</v>
      </c>
      <c r="I14" s="149">
        <f t="shared" si="1"/>
        <v>976.8000000000001</v>
      </c>
      <c r="J14" s="148">
        <v>2.78</v>
      </c>
      <c r="K14" s="153">
        <v>2.224</v>
      </c>
      <c r="L14" s="149">
        <f t="shared" si="2"/>
        <v>978.5600000000001</v>
      </c>
      <c r="M14" s="148">
        <v>2.9</v>
      </c>
      <c r="N14" s="148">
        <v>2.32</v>
      </c>
      <c r="O14" s="149">
        <f t="shared" si="3"/>
        <v>1020.8</v>
      </c>
      <c r="P14" s="148">
        <v>2.9</v>
      </c>
      <c r="Q14" s="148">
        <v>2.32</v>
      </c>
      <c r="R14" s="149">
        <f t="shared" si="4"/>
        <v>1020.8</v>
      </c>
      <c r="S14" s="148">
        <v>3.15</v>
      </c>
      <c r="T14" s="148">
        <v>2.52</v>
      </c>
      <c r="U14" s="149">
        <f t="shared" si="5"/>
        <v>1108.8</v>
      </c>
      <c r="V14" s="148">
        <v>3.15</v>
      </c>
      <c r="W14" s="148">
        <v>2.52</v>
      </c>
      <c r="X14" s="149">
        <f t="shared" si="6"/>
        <v>1108.8</v>
      </c>
      <c r="Y14" s="148">
        <v>3.37</v>
      </c>
      <c r="Z14" s="148">
        <v>2.7</v>
      </c>
      <c r="AA14" s="149">
        <f t="shared" si="7"/>
        <v>1188</v>
      </c>
      <c r="AB14" s="148">
        <v>3.37</v>
      </c>
      <c r="AC14" s="148">
        <v>2.7</v>
      </c>
      <c r="AD14" s="149">
        <f t="shared" si="8"/>
        <v>1188</v>
      </c>
      <c r="AE14" s="148">
        <v>3.54</v>
      </c>
      <c r="AF14" s="148">
        <v>2.83</v>
      </c>
      <c r="AG14" s="149">
        <f t="shared" si="9"/>
        <v>1245.2</v>
      </c>
      <c r="AH14" s="148">
        <v>3.54</v>
      </c>
      <c r="AI14" s="148">
        <v>2.83</v>
      </c>
      <c r="AJ14" s="149">
        <f t="shared" si="10"/>
        <v>2764.344</v>
      </c>
      <c r="AK14" s="148">
        <v>3.68</v>
      </c>
      <c r="AL14" s="148">
        <v>2.94</v>
      </c>
      <c r="AM14" s="149">
        <f t="shared" si="11"/>
        <v>2871.7920000000004</v>
      </c>
      <c r="AN14" s="148">
        <v>3.74</v>
      </c>
      <c r="AO14" s="148">
        <v>2.99</v>
      </c>
      <c r="AP14" s="149">
        <f t="shared" si="12"/>
        <v>3052.192</v>
      </c>
      <c r="AQ14" s="148">
        <v>3.8</v>
      </c>
      <c r="AR14" s="148">
        <v>3.04</v>
      </c>
      <c r="AS14" s="149">
        <f t="shared" si="13"/>
        <v>3103.232</v>
      </c>
      <c r="AT14" s="148">
        <v>3.97</v>
      </c>
      <c r="AU14" s="148">
        <v>3.18</v>
      </c>
      <c r="AV14" s="149">
        <f t="shared" si="14"/>
        <v>1399.2</v>
      </c>
      <c r="AW14" s="148">
        <v>4.13</v>
      </c>
      <c r="AX14" s="148">
        <v>3.3</v>
      </c>
      <c r="AY14" s="149">
        <f t="shared" si="15"/>
        <v>1452</v>
      </c>
      <c r="AZ14" s="148">
        <v>4.13</v>
      </c>
      <c r="BA14" s="148">
        <v>3.75</v>
      </c>
      <c r="BB14" s="149">
        <f t="shared" si="16"/>
        <v>3663.0000000000005</v>
      </c>
    </row>
    <row r="15" spans="1:54" s="22" customFormat="1" ht="12" customHeight="1">
      <c r="A15" s="25"/>
      <c r="B15" s="28" t="s">
        <v>43</v>
      </c>
      <c r="C15" s="151">
        <v>273</v>
      </c>
      <c r="D15" s="42">
        <v>2.42</v>
      </c>
      <c r="E15" s="23">
        <v>1.936</v>
      </c>
      <c r="F15" s="29">
        <f t="shared" si="0"/>
        <v>528.528</v>
      </c>
      <c r="G15" s="148">
        <v>2.78</v>
      </c>
      <c r="H15" s="148">
        <v>2.22</v>
      </c>
      <c r="I15" s="149">
        <f t="shared" si="1"/>
        <v>606.0600000000001</v>
      </c>
      <c r="J15" s="148">
        <v>2.78</v>
      </c>
      <c r="K15" s="153">
        <v>2.224</v>
      </c>
      <c r="L15" s="149">
        <f t="shared" si="2"/>
        <v>607.152</v>
      </c>
      <c r="M15" s="148">
        <v>2.9</v>
      </c>
      <c r="N15" s="148">
        <v>2.32</v>
      </c>
      <c r="O15" s="149">
        <f t="shared" si="3"/>
        <v>633.3599999999999</v>
      </c>
      <c r="P15" s="148">
        <v>2.9</v>
      </c>
      <c r="Q15" s="148">
        <v>2.32</v>
      </c>
      <c r="R15" s="149">
        <f t="shared" si="4"/>
        <v>633.3599999999999</v>
      </c>
      <c r="S15" s="148">
        <v>3.15</v>
      </c>
      <c r="T15" s="148">
        <v>2.52</v>
      </c>
      <c r="U15" s="149">
        <f t="shared" si="5"/>
        <v>687.96</v>
      </c>
      <c r="V15" s="148">
        <v>3.15</v>
      </c>
      <c r="W15" s="148">
        <v>2.52</v>
      </c>
      <c r="X15" s="149">
        <f t="shared" si="6"/>
        <v>687.96</v>
      </c>
      <c r="Y15" s="148">
        <v>3.37</v>
      </c>
      <c r="Z15" s="148">
        <v>2.7</v>
      </c>
      <c r="AA15" s="149">
        <f t="shared" si="7"/>
        <v>737.1</v>
      </c>
      <c r="AB15" s="148">
        <v>3.37</v>
      </c>
      <c r="AC15" s="148">
        <v>2.7</v>
      </c>
      <c r="AD15" s="149">
        <f t="shared" si="8"/>
        <v>737.1</v>
      </c>
      <c r="AE15" s="148">
        <v>3.54</v>
      </c>
      <c r="AF15" s="148">
        <v>2.83</v>
      </c>
      <c r="AG15" s="149">
        <f t="shared" si="9"/>
        <v>772.59</v>
      </c>
      <c r="AH15" s="148">
        <v>3.54</v>
      </c>
      <c r="AI15" s="148">
        <v>2.83</v>
      </c>
      <c r="AJ15" s="149">
        <f t="shared" si="10"/>
        <v>1715.1498000000001</v>
      </c>
      <c r="AK15" s="148">
        <v>3.68</v>
      </c>
      <c r="AL15" s="148">
        <v>2.94</v>
      </c>
      <c r="AM15" s="149">
        <f t="shared" si="11"/>
        <v>1781.8164000000002</v>
      </c>
      <c r="AN15" s="148">
        <v>3.74</v>
      </c>
      <c r="AO15" s="148">
        <v>2.99</v>
      </c>
      <c r="AP15" s="149">
        <f t="shared" si="12"/>
        <v>1893.7463999999998</v>
      </c>
      <c r="AQ15" s="148">
        <v>3.8</v>
      </c>
      <c r="AR15" s="148">
        <v>3.04</v>
      </c>
      <c r="AS15" s="149">
        <f t="shared" si="13"/>
        <v>1925.4143999999997</v>
      </c>
      <c r="AT15" s="148">
        <v>3.97</v>
      </c>
      <c r="AU15" s="148">
        <v>3.18</v>
      </c>
      <c r="AV15" s="149">
        <f t="shared" si="14"/>
        <v>868.1400000000001</v>
      </c>
      <c r="AW15" s="148">
        <v>4.13</v>
      </c>
      <c r="AX15" s="148">
        <v>3.3</v>
      </c>
      <c r="AY15" s="149">
        <f t="shared" si="15"/>
        <v>900.9</v>
      </c>
      <c r="AZ15" s="148">
        <v>4.13</v>
      </c>
      <c r="BA15" s="148">
        <v>3.75</v>
      </c>
      <c r="BB15" s="149">
        <f t="shared" si="16"/>
        <v>2272.7250000000004</v>
      </c>
    </row>
    <row r="16" spans="1:54" s="22" customFormat="1" ht="12" customHeight="1">
      <c r="A16" s="26"/>
      <c r="B16" s="28" t="s">
        <v>44</v>
      </c>
      <c r="C16" s="151">
        <v>211</v>
      </c>
      <c r="D16" s="42">
        <v>2.42</v>
      </c>
      <c r="E16" s="23">
        <v>1.936</v>
      </c>
      <c r="F16" s="29">
        <f t="shared" si="0"/>
        <v>408.496</v>
      </c>
      <c r="G16" s="148">
        <v>2.78</v>
      </c>
      <c r="H16" s="148">
        <v>2.22</v>
      </c>
      <c r="I16" s="149">
        <f t="shared" si="1"/>
        <v>468.42</v>
      </c>
      <c r="J16" s="148">
        <v>2.78</v>
      </c>
      <c r="K16" s="153">
        <v>2.224</v>
      </c>
      <c r="L16" s="149">
        <f t="shared" si="2"/>
        <v>469.26400000000007</v>
      </c>
      <c r="M16" s="148">
        <v>2.9</v>
      </c>
      <c r="N16" s="148">
        <v>2.32</v>
      </c>
      <c r="O16" s="149">
        <f t="shared" si="3"/>
        <v>489.52</v>
      </c>
      <c r="P16" s="148">
        <v>2.9</v>
      </c>
      <c r="Q16" s="148">
        <v>2.32</v>
      </c>
      <c r="R16" s="149">
        <f t="shared" si="4"/>
        <v>489.52</v>
      </c>
      <c r="S16" s="148">
        <v>3.15</v>
      </c>
      <c r="T16" s="148">
        <v>2.52</v>
      </c>
      <c r="U16" s="149">
        <f t="shared" si="5"/>
        <v>531.72</v>
      </c>
      <c r="V16" s="148">
        <v>3.15</v>
      </c>
      <c r="W16" s="148">
        <v>2.52</v>
      </c>
      <c r="X16" s="149">
        <f t="shared" si="6"/>
        <v>531.72</v>
      </c>
      <c r="Y16" s="148">
        <v>3.37</v>
      </c>
      <c r="Z16" s="148">
        <v>2.7</v>
      </c>
      <c r="AA16" s="149">
        <f t="shared" si="7"/>
        <v>569.7</v>
      </c>
      <c r="AB16" s="148">
        <v>3.37</v>
      </c>
      <c r="AC16" s="148">
        <v>2.7</v>
      </c>
      <c r="AD16" s="149">
        <f t="shared" si="8"/>
        <v>569.7</v>
      </c>
      <c r="AE16" s="148">
        <v>3.54</v>
      </c>
      <c r="AF16" s="148">
        <v>2.83</v>
      </c>
      <c r="AG16" s="149">
        <f t="shared" si="9"/>
        <v>597.13</v>
      </c>
      <c r="AH16" s="148">
        <v>3.54</v>
      </c>
      <c r="AI16" s="148">
        <v>2.83</v>
      </c>
      <c r="AJ16" s="149">
        <f t="shared" si="10"/>
        <v>1325.6286</v>
      </c>
      <c r="AK16" s="148">
        <v>3.68</v>
      </c>
      <c r="AL16" s="148">
        <v>2.94</v>
      </c>
      <c r="AM16" s="149">
        <f t="shared" si="11"/>
        <v>1377.1548</v>
      </c>
      <c r="AN16" s="148">
        <v>3.74</v>
      </c>
      <c r="AO16" s="148">
        <v>2.99</v>
      </c>
      <c r="AP16" s="149">
        <f t="shared" si="12"/>
        <v>1463.6648</v>
      </c>
      <c r="AQ16" s="148">
        <v>3.8</v>
      </c>
      <c r="AR16" s="148">
        <v>3.04</v>
      </c>
      <c r="AS16" s="149">
        <f t="shared" si="13"/>
        <v>1488.1408</v>
      </c>
      <c r="AT16" s="148">
        <v>3.97</v>
      </c>
      <c r="AU16" s="148">
        <v>3.18</v>
      </c>
      <c r="AV16" s="149">
        <f t="shared" si="14"/>
        <v>670.98</v>
      </c>
      <c r="AW16" s="148">
        <v>4.13</v>
      </c>
      <c r="AX16" s="148">
        <v>3.3</v>
      </c>
      <c r="AY16" s="149">
        <f t="shared" si="15"/>
        <v>696.3</v>
      </c>
      <c r="AZ16" s="148">
        <v>4.13</v>
      </c>
      <c r="BA16" s="148">
        <v>3.75</v>
      </c>
      <c r="BB16" s="149">
        <f t="shared" si="16"/>
        <v>1756.575</v>
      </c>
    </row>
    <row r="17" spans="1:54" s="22" customFormat="1" ht="12" customHeight="1">
      <c r="A17" s="26"/>
      <c r="B17" s="28" t="s">
        <v>45</v>
      </c>
      <c r="C17" s="151">
        <v>172</v>
      </c>
      <c r="D17" s="42">
        <v>2.42</v>
      </c>
      <c r="E17" s="23">
        <v>1.936</v>
      </c>
      <c r="F17" s="29">
        <f t="shared" si="0"/>
        <v>332.99199999999996</v>
      </c>
      <c r="G17" s="148">
        <v>2.78</v>
      </c>
      <c r="H17" s="148">
        <v>2.22</v>
      </c>
      <c r="I17" s="149">
        <f t="shared" si="1"/>
        <v>381.84000000000003</v>
      </c>
      <c r="J17" s="148">
        <v>2.78</v>
      </c>
      <c r="K17" s="153">
        <v>2.224</v>
      </c>
      <c r="L17" s="149">
        <f t="shared" si="2"/>
        <v>382.528</v>
      </c>
      <c r="M17" s="148">
        <v>2.9</v>
      </c>
      <c r="N17" s="148">
        <v>2.32</v>
      </c>
      <c r="O17" s="149">
        <f t="shared" si="3"/>
        <v>399.03999999999996</v>
      </c>
      <c r="P17" s="148">
        <v>2.9</v>
      </c>
      <c r="Q17" s="148">
        <v>2.32</v>
      </c>
      <c r="R17" s="149">
        <f t="shared" si="4"/>
        <v>399.03999999999996</v>
      </c>
      <c r="S17" s="148">
        <v>3.15</v>
      </c>
      <c r="T17" s="148">
        <v>2.52</v>
      </c>
      <c r="U17" s="149">
        <f t="shared" si="5"/>
        <v>433.44</v>
      </c>
      <c r="V17" s="148">
        <v>3.15</v>
      </c>
      <c r="W17" s="148">
        <v>2.52</v>
      </c>
      <c r="X17" s="149">
        <f t="shared" si="6"/>
        <v>433.44</v>
      </c>
      <c r="Y17" s="148">
        <v>3.37</v>
      </c>
      <c r="Z17" s="148">
        <v>2.7</v>
      </c>
      <c r="AA17" s="149">
        <f t="shared" si="7"/>
        <v>464.40000000000003</v>
      </c>
      <c r="AB17" s="148">
        <v>3.37</v>
      </c>
      <c r="AC17" s="148">
        <v>2.7</v>
      </c>
      <c r="AD17" s="149">
        <f t="shared" si="8"/>
        <v>464.40000000000003</v>
      </c>
      <c r="AE17" s="148">
        <v>3.54</v>
      </c>
      <c r="AF17" s="148">
        <v>2.83</v>
      </c>
      <c r="AG17" s="149">
        <f t="shared" si="9"/>
        <v>486.76</v>
      </c>
      <c r="AH17" s="148">
        <v>3.54</v>
      </c>
      <c r="AI17" s="148">
        <v>2.83</v>
      </c>
      <c r="AJ17" s="149">
        <f t="shared" si="10"/>
        <v>1080.6072000000001</v>
      </c>
      <c r="AK17" s="148">
        <v>3.68</v>
      </c>
      <c r="AL17" s="148">
        <v>2.94</v>
      </c>
      <c r="AM17" s="149">
        <f t="shared" si="11"/>
        <v>1122.6096</v>
      </c>
      <c r="AN17" s="148">
        <v>3.74</v>
      </c>
      <c r="AO17" s="148">
        <v>2.99</v>
      </c>
      <c r="AP17" s="149">
        <f t="shared" si="12"/>
        <v>1193.1296</v>
      </c>
      <c r="AQ17" s="148">
        <v>3.8</v>
      </c>
      <c r="AR17" s="148">
        <v>3.04</v>
      </c>
      <c r="AS17" s="149">
        <f t="shared" si="13"/>
        <v>1213.0816</v>
      </c>
      <c r="AT17" s="148">
        <v>3.97</v>
      </c>
      <c r="AU17" s="148">
        <v>3.18</v>
      </c>
      <c r="AV17" s="149">
        <f t="shared" si="14"/>
        <v>546.96</v>
      </c>
      <c r="AW17" s="148">
        <v>4.13</v>
      </c>
      <c r="AX17" s="148">
        <v>3.3</v>
      </c>
      <c r="AY17" s="149">
        <f t="shared" si="15"/>
        <v>567.6</v>
      </c>
      <c r="AZ17" s="148">
        <v>4.13</v>
      </c>
      <c r="BA17" s="148">
        <v>3.75</v>
      </c>
      <c r="BB17" s="149">
        <f t="shared" si="16"/>
        <v>1431.9</v>
      </c>
    </row>
    <row r="18" spans="1:54" s="22" customFormat="1" ht="12" customHeight="1">
      <c r="A18" s="26"/>
      <c r="B18" s="28" t="s">
        <v>46</v>
      </c>
      <c r="C18" s="151">
        <v>150</v>
      </c>
      <c r="D18" s="42">
        <v>2.42</v>
      </c>
      <c r="E18" s="23">
        <v>1.936</v>
      </c>
      <c r="F18" s="29">
        <f t="shared" si="0"/>
        <v>290.4</v>
      </c>
      <c r="G18" s="148">
        <v>2.78</v>
      </c>
      <c r="H18" s="148">
        <v>2.22</v>
      </c>
      <c r="I18" s="149">
        <f t="shared" si="1"/>
        <v>333.00000000000006</v>
      </c>
      <c r="J18" s="148">
        <v>2.78</v>
      </c>
      <c r="K18" s="153">
        <v>2.224</v>
      </c>
      <c r="L18" s="149">
        <f t="shared" si="2"/>
        <v>333.6</v>
      </c>
      <c r="M18" s="148">
        <v>2.9</v>
      </c>
      <c r="N18" s="148">
        <v>2.32</v>
      </c>
      <c r="O18" s="149">
        <f t="shared" si="3"/>
        <v>348</v>
      </c>
      <c r="P18" s="148">
        <v>2.9</v>
      </c>
      <c r="Q18" s="148">
        <v>2.32</v>
      </c>
      <c r="R18" s="149">
        <f t="shared" si="4"/>
        <v>348</v>
      </c>
      <c r="S18" s="148">
        <v>3.15</v>
      </c>
      <c r="T18" s="148">
        <v>2.52</v>
      </c>
      <c r="U18" s="149">
        <f t="shared" si="5"/>
        <v>378</v>
      </c>
      <c r="V18" s="148">
        <v>3.15</v>
      </c>
      <c r="W18" s="148">
        <v>2.52</v>
      </c>
      <c r="X18" s="149">
        <f t="shared" si="6"/>
        <v>378</v>
      </c>
      <c r="Y18" s="148">
        <v>3.37</v>
      </c>
      <c r="Z18" s="148">
        <v>2.7</v>
      </c>
      <c r="AA18" s="149">
        <f t="shared" si="7"/>
        <v>405</v>
      </c>
      <c r="AB18" s="148">
        <v>3.37</v>
      </c>
      <c r="AC18" s="148">
        <v>2.7</v>
      </c>
      <c r="AD18" s="149">
        <f t="shared" si="8"/>
        <v>405</v>
      </c>
      <c r="AE18" s="148">
        <v>3.54</v>
      </c>
      <c r="AF18" s="148">
        <v>2.83</v>
      </c>
      <c r="AG18" s="149">
        <f t="shared" si="9"/>
        <v>424.5</v>
      </c>
      <c r="AH18" s="148">
        <v>3.54</v>
      </c>
      <c r="AI18" s="148">
        <v>2.83</v>
      </c>
      <c r="AJ18" s="149">
        <f t="shared" si="10"/>
        <v>942.3900000000002</v>
      </c>
      <c r="AK18" s="148">
        <v>3.68</v>
      </c>
      <c r="AL18" s="148">
        <v>2.94</v>
      </c>
      <c r="AM18" s="149">
        <f t="shared" si="11"/>
        <v>979.0200000000001</v>
      </c>
      <c r="AN18" s="148">
        <v>3.74</v>
      </c>
      <c r="AO18" s="148">
        <v>2.99</v>
      </c>
      <c r="AP18" s="149">
        <f t="shared" si="12"/>
        <v>1040.52</v>
      </c>
      <c r="AQ18" s="148">
        <v>3.8</v>
      </c>
      <c r="AR18" s="148">
        <v>3.04</v>
      </c>
      <c r="AS18" s="149">
        <f t="shared" si="13"/>
        <v>1057.92</v>
      </c>
      <c r="AT18" s="148">
        <v>3.97</v>
      </c>
      <c r="AU18" s="148">
        <v>3.18</v>
      </c>
      <c r="AV18" s="149">
        <f t="shared" si="14"/>
        <v>477</v>
      </c>
      <c r="AW18" s="148">
        <v>4.13</v>
      </c>
      <c r="AX18" s="148">
        <v>3.3</v>
      </c>
      <c r="AY18" s="149">
        <f t="shared" si="15"/>
        <v>495</v>
      </c>
      <c r="AZ18" s="148">
        <v>4.13</v>
      </c>
      <c r="BA18" s="148">
        <v>3.75</v>
      </c>
      <c r="BB18" s="149">
        <f t="shared" si="16"/>
        <v>1248.7500000000002</v>
      </c>
    </row>
    <row r="19" spans="1:54" s="22" customFormat="1" ht="12">
      <c r="A19" s="24" t="s">
        <v>39</v>
      </c>
      <c r="B19" s="28" t="s">
        <v>42</v>
      </c>
      <c r="C19" s="151">
        <v>482</v>
      </c>
      <c r="D19" s="42">
        <v>2.42</v>
      </c>
      <c r="E19" s="23">
        <v>1.936</v>
      </c>
      <c r="F19" s="29">
        <f t="shared" si="0"/>
        <v>933.1519999999999</v>
      </c>
      <c r="G19" s="148">
        <v>2.78</v>
      </c>
      <c r="H19" s="148">
        <v>2.22</v>
      </c>
      <c r="I19" s="149">
        <f t="shared" si="1"/>
        <v>1070.0400000000002</v>
      </c>
      <c r="J19" s="148">
        <v>2.78</v>
      </c>
      <c r="K19" s="153">
        <v>2.224</v>
      </c>
      <c r="L19" s="149">
        <f t="shared" si="2"/>
        <v>1071.968</v>
      </c>
      <c r="M19" s="148">
        <v>2.9</v>
      </c>
      <c r="N19" s="148">
        <v>2.32</v>
      </c>
      <c r="O19" s="149">
        <f t="shared" si="3"/>
        <v>1118.24</v>
      </c>
      <c r="P19" s="148">
        <v>2.9</v>
      </c>
      <c r="Q19" s="148">
        <v>2.32</v>
      </c>
      <c r="R19" s="149">
        <f t="shared" si="4"/>
        <v>1118.24</v>
      </c>
      <c r="S19" s="148">
        <v>3.15</v>
      </c>
      <c r="T19" s="148">
        <v>2.52</v>
      </c>
      <c r="U19" s="149">
        <f t="shared" si="5"/>
        <v>1214.64</v>
      </c>
      <c r="V19" s="148">
        <v>3.15</v>
      </c>
      <c r="W19" s="148">
        <v>2.52</v>
      </c>
      <c r="X19" s="149">
        <f t="shared" si="6"/>
        <v>1214.64</v>
      </c>
      <c r="Y19" s="148">
        <v>3.37</v>
      </c>
      <c r="Z19" s="148">
        <v>2.7</v>
      </c>
      <c r="AA19" s="149">
        <f t="shared" si="7"/>
        <v>1301.4</v>
      </c>
      <c r="AB19" s="148">
        <v>3.37</v>
      </c>
      <c r="AC19" s="148">
        <v>2.7</v>
      </c>
      <c r="AD19" s="149">
        <f t="shared" si="8"/>
        <v>1301.4</v>
      </c>
      <c r="AE19" s="148">
        <v>3.54</v>
      </c>
      <c r="AF19" s="148">
        <v>2.83</v>
      </c>
      <c r="AG19" s="149">
        <f t="shared" si="9"/>
        <v>1364.06</v>
      </c>
      <c r="AH19" s="148">
        <v>3.54</v>
      </c>
      <c r="AI19" s="148">
        <v>2.83</v>
      </c>
      <c r="AJ19" s="149">
        <f t="shared" si="10"/>
        <v>3028.2132000000006</v>
      </c>
      <c r="AK19" s="148">
        <v>3.68</v>
      </c>
      <c r="AL19" s="148">
        <v>2.94</v>
      </c>
      <c r="AM19" s="149">
        <f t="shared" si="11"/>
        <v>3145.9176000000007</v>
      </c>
      <c r="AN19" s="148">
        <v>3.74</v>
      </c>
      <c r="AO19" s="148">
        <v>2.99</v>
      </c>
      <c r="AP19" s="149">
        <f t="shared" si="12"/>
        <v>3343.5376</v>
      </c>
      <c r="AQ19" s="148">
        <v>3.8</v>
      </c>
      <c r="AR19" s="148">
        <v>3.04</v>
      </c>
      <c r="AS19" s="149">
        <f t="shared" si="13"/>
        <v>3399.4496</v>
      </c>
      <c r="AT19" s="148">
        <v>3.97</v>
      </c>
      <c r="AU19" s="148">
        <v>3.18</v>
      </c>
      <c r="AV19" s="149">
        <f t="shared" si="14"/>
        <v>1532.76</v>
      </c>
      <c r="AW19" s="148">
        <v>4.13</v>
      </c>
      <c r="AX19" s="148">
        <v>3.3</v>
      </c>
      <c r="AY19" s="149">
        <f t="shared" si="15"/>
        <v>1590.6</v>
      </c>
      <c r="AZ19" s="148">
        <v>4.13</v>
      </c>
      <c r="BA19" s="148">
        <v>3.75</v>
      </c>
      <c r="BB19" s="149">
        <f t="shared" si="16"/>
        <v>4012.6500000000005</v>
      </c>
    </row>
    <row r="20" spans="1:54" s="22" customFormat="1" ht="12">
      <c r="A20" s="25"/>
      <c r="B20" s="28" t="s">
        <v>43</v>
      </c>
      <c r="C20" s="151">
        <v>299</v>
      </c>
      <c r="D20" s="42">
        <v>2.42</v>
      </c>
      <c r="E20" s="23">
        <v>1.936</v>
      </c>
      <c r="F20" s="29">
        <f t="shared" si="0"/>
        <v>578.864</v>
      </c>
      <c r="G20" s="148">
        <v>2.78</v>
      </c>
      <c r="H20" s="148">
        <v>2.22</v>
      </c>
      <c r="I20" s="149">
        <f t="shared" si="1"/>
        <v>663.7800000000001</v>
      </c>
      <c r="J20" s="148">
        <v>2.78</v>
      </c>
      <c r="K20" s="153">
        <v>2.224</v>
      </c>
      <c r="L20" s="149">
        <f t="shared" si="2"/>
        <v>664.9760000000001</v>
      </c>
      <c r="M20" s="148">
        <v>2.9</v>
      </c>
      <c r="N20" s="148">
        <v>2.32</v>
      </c>
      <c r="O20" s="149">
        <f t="shared" si="3"/>
        <v>693.68</v>
      </c>
      <c r="P20" s="148">
        <v>2.9</v>
      </c>
      <c r="Q20" s="148">
        <v>2.32</v>
      </c>
      <c r="R20" s="149">
        <f t="shared" si="4"/>
        <v>693.68</v>
      </c>
      <c r="S20" s="148">
        <v>3.15</v>
      </c>
      <c r="T20" s="148">
        <v>2.52</v>
      </c>
      <c r="U20" s="149">
        <f t="shared" si="5"/>
        <v>753.48</v>
      </c>
      <c r="V20" s="148">
        <v>3.15</v>
      </c>
      <c r="W20" s="148">
        <v>2.52</v>
      </c>
      <c r="X20" s="149">
        <f t="shared" si="6"/>
        <v>753.48</v>
      </c>
      <c r="Y20" s="148">
        <v>3.37</v>
      </c>
      <c r="Z20" s="148">
        <v>2.7</v>
      </c>
      <c r="AA20" s="149">
        <f t="shared" si="7"/>
        <v>807.3000000000001</v>
      </c>
      <c r="AB20" s="148">
        <v>3.37</v>
      </c>
      <c r="AC20" s="148">
        <v>2.7</v>
      </c>
      <c r="AD20" s="149">
        <f t="shared" si="8"/>
        <v>807.3000000000001</v>
      </c>
      <c r="AE20" s="148">
        <v>3.54</v>
      </c>
      <c r="AF20" s="148">
        <v>2.83</v>
      </c>
      <c r="AG20" s="149">
        <f t="shared" si="9"/>
        <v>846.1700000000001</v>
      </c>
      <c r="AH20" s="148">
        <v>3.54</v>
      </c>
      <c r="AI20" s="148">
        <v>2.83</v>
      </c>
      <c r="AJ20" s="149">
        <f t="shared" si="10"/>
        <v>1878.4974000000002</v>
      </c>
      <c r="AK20" s="148">
        <v>3.68</v>
      </c>
      <c r="AL20" s="148">
        <v>2.94</v>
      </c>
      <c r="AM20" s="149">
        <f t="shared" si="11"/>
        <v>1951.5132000000003</v>
      </c>
      <c r="AN20" s="148">
        <v>3.74</v>
      </c>
      <c r="AO20" s="148">
        <v>2.99</v>
      </c>
      <c r="AP20" s="149">
        <f t="shared" si="12"/>
        <v>2074.1032</v>
      </c>
      <c r="AQ20" s="148">
        <v>3.8</v>
      </c>
      <c r="AR20" s="148">
        <v>3.04</v>
      </c>
      <c r="AS20" s="149">
        <f t="shared" si="13"/>
        <v>2108.7871999999998</v>
      </c>
      <c r="AT20" s="148">
        <v>3.97</v>
      </c>
      <c r="AU20" s="148">
        <v>3.18</v>
      </c>
      <c r="AV20" s="149">
        <f t="shared" si="14"/>
        <v>950.82</v>
      </c>
      <c r="AW20" s="148">
        <v>4.13</v>
      </c>
      <c r="AX20" s="148">
        <v>3.3</v>
      </c>
      <c r="AY20" s="149">
        <f t="shared" si="15"/>
        <v>986.6999999999999</v>
      </c>
      <c r="AZ20" s="148">
        <v>4.13</v>
      </c>
      <c r="BA20" s="148">
        <v>3.75</v>
      </c>
      <c r="BB20" s="149">
        <f t="shared" si="16"/>
        <v>2489.175</v>
      </c>
    </row>
    <row r="21" spans="1:54" s="22" customFormat="1" ht="12">
      <c r="A21" s="25"/>
      <c r="B21" s="28" t="s">
        <v>44</v>
      </c>
      <c r="C21" s="151">
        <v>231</v>
      </c>
      <c r="D21" s="42">
        <v>2.42</v>
      </c>
      <c r="E21" s="23">
        <v>1.936</v>
      </c>
      <c r="F21" s="29">
        <f t="shared" si="0"/>
        <v>447.216</v>
      </c>
      <c r="G21" s="148">
        <v>2.78</v>
      </c>
      <c r="H21" s="148">
        <v>2.22</v>
      </c>
      <c r="I21" s="149">
        <f t="shared" si="1"/>
        <v>512.82</v>
      </c>
      <c r="J21" s="148">
        <v>2.78</v>
      </c>
      <c r="K21" s="153">
        <v>2.224</v>
      </c>
      <c r="L21" s="149">
        <f t="shared" si="2"/>
        <v>513.744</v>
      </c>
      <c r="M21" s="148">
        <v>2.9</v>
      </c>
      <c r="N21" s="148">
        <v>2.32</v>
      </c>
      <c r="O21" s="149">
        <f t="shared" si="3"/>
        <v>535.92</v>
      </c>
      <c r="P21" s="148">
        <v>2.9</v>
      </c>
      <c r="Q21" s="148">
        <v>2.32</v>
      </c>
      <c r="R21" s="149">
        <f t="shared" si="4"/>
        <v>535.92</v>
      </c>
      <c r="S21" s="148">
        <v>3.15</v>
      </c>
      <c r="T21" s="148">
        <v>2.52</v>
      </c>
      <c r="U21" s="149">
        <f t="shared" si="5"/>
        <v>582.12</v>
      </c>
      <c r="V21" s="148">
        <v>3.15</v>
      </c>
      <c r="W21" s="148">
        <v>2.52</v>
      </c>
      <c r="X21" s="149">
        <f t="shared" si="6"/>
        <v>582.12</v>
      </c>
      <c r="Y21" s="148">
        <v>3.37</v>
      </c>
      <c r="Z21" s="148">
        <v>2.7</v>
      </c>
      <c r="AA21" s="149">
        <f t="shared" si="7"/>
        <v>623.7</v>
      </c>
      <c r="AB21" s="148">
        <v>3.37</v>
      </c>
      <c r="AC21" s="148">
        <v>2.7</v>
      </c>
      <c r="AD21" s="149">
        <f t="shared" si="8"/>
        <v>623.7</v>
      </c>
      <c r="AE21" s="148">
        <v>3.54</v>
      </c>
      <c r="AF21" s="148">
        <v>2.83</v>
      </c>
      <c r="AG21" s="149">
        <f t="shared" si="9"/>
        <v>653.73</v>
      </c>
      <c r="AH21" s="148">
        <v>3.54</v>
      </c>
      <c r="AI21" s="148">
        <v>2.83</v>
      </c>
      <c r="AJ21" s="149">
        <f t="shared" si="10"/>
        <v>1451.2806000000003</v>
      </c>
      <c r="AK21" s="148">
        <v>3.68</v>
      </c>
      <c r="AL21" s="148">
        <v>2.94</v>
      </c>
      <c r="AM21" s="149">
        <f t="shared" si="11"/>
        <v>1507.6908</v>
      </c>
      <c r="AN21" s="148">
        <v>3.74</v>
      </c>
      <c r="AO21" s="148">
        <v>2.99</v>
      </c>
      <c r="AP21" s="149">
        <f t="shared" si="12"/>
        <v>1602.4008</v>
      </c>
      <c r="AQ21" s="148">
        <v>3.8</v>
      </c>
      <c r="AR21" s="148">
        <v>3.04</v>
      </c>
      <c r="AS21" s="149">
        <f t="shared" si="13"/>
        <v>1629.1968</v>
      </c>
      <c r="AT21" s="148">
        <v>3.97</v>
      </c>
      <c r="AU21" s="148">
        <v>3.18</v>
      </c>
      <c r="AV21" s="149">
        <f t="shared" si="14"/>
        <v>734.58</v>
      </c>
      <c r="AW21" s="148">
        <v>4.13</v>
      </c>
      <c r="AX21" s="148">
        <v>3.3</v>
      </c>
      <c r="AY21" s="149">
        <f t="shared" si="15"/>
        <v>762.3</v>
      </c>
      <c r="AZ21" s="148">
        <v>4.13</v>
      </c>
      <c r="BA21" s="148">
        <v>3.75</v>
      </c>
      <c r="BB21" s="149">
        <f t="shared" si="16"/>
        <v>1923.0750000000003</v>
      </c>
    </row>
    <row r="22" spans="1:54" s="22" customFormat="1" ht="12">
      <c r="A22" s="26"/>
      <c r="B22" s="28" t="s">
        <v>45</v>
      </c>
      <c r="C22" s="151">
        <v>188</v>
      </c>
      <c r="D22" s="42">
        <v>2.42</v>
      </c>
      <c r="E22" s="23">
        <v>1.936</v>
      </c>
      <c r="F22" s="29">
        <f t="shared" si="0"/>
        <v>363.96799999999996</v>
      </c>
      <c r="G22" s="148">
        <v>2.78</v>
      </c>
      <c r="H22" s="148">
        <v>2.22</v>
      </c>
      <c r="I22" s="149">
        <f t="shared" si="1"/>
        <v>417.36</v>
      </c>
      <c r="J22" s="148">
        <v>2.78</v>
      </c>
      <c r="K22" s="153">
        <v>2.224</v>
      </c>
      <c r="L22" s="149">
        <f t="shared" si="2"/>
        <v>418.112</v>
      </c>
      <c r="M22" s="148">
        <v>2.9</v>
      </c>
      <c r="N22" s="148">
        <v>2.32</v>
      </c>
      <c r="O22" s="149">
        <f t="shared" si="3"/>
        <v>436.15999999999997</v>
      </c>
      <c r="P22" s="148">
        <v>2.9</v>
      </c>
      <c r="Q22" s="148">
        <v>2.32</v>
      </c>
      <c r="R22" s="149">
        <f t="shared" si="4"/>
        <v>436.15999999999997</v>
      </c>
      <c r="S22" s="148">
        <v>3.15</v>
      </c>
      <c r="T22" s="148">
        <v>2.52</v>
      </c>
      <c r="U22" s="149">
        <f t="shared" si="5"/>
        <v>473.76</v>
      </c>
      <c r="V22" s="148">
        <v>3.15</v>
      </c>
      <c r="W22" s="148">
        <v>2.52</v>
      </c>
      <c r="X22" s="149">
        <f t="shared" si="6"/>
        <v>473.76</v>
      </c>
      <c r="Y22" s="148">
        <v>3.37</v>
      </c>
      <c r="Z22" s="148">
        <v>2.7</v>
      </c>
      <c r="AA22" s="149">
        <f t="shared" si="7"/>
        <v>507.6</v>
      </c>
      <c r="AB22" s="148">
        <v>3.37</v>
      </c>
      <c r="AC22" s="148">
        <v>2.7</v>
      </c>
      <c r="AD22" s="149">
        <f t="shared" si="8"/>
        <v>507.6</v>
      </c>
      <c r="AE22" s="148">
        <v>3.54</v>
      </c>
      <c r="AF22" s="148">
        <v>2.83</v>
      </c>
      <c r="AG22" s="149">
        <f t="shared" si="9"/>
        <v>532.04</v>
      </c>
      <c r="AH22" s="148">
        <v>3.54</v>
      </c>
      <c r="AI22" s="148">
        <v>2.83</v>
      </c>
      <c r="AJ22" s="149">
        <f t="shared" si="10"/>
        <v>1181.1288</v>
      </c>
      <c r="AK22" s="148">
        <v>3.68</v>
      </c>
      <c r="AL22" s="148">
        <v>2.94</v>
      </c>
      <c r="AM22" s="149">
        <f t="shared" si="11"/>
        <v>1227.0384</v>
      </c>
      <c r="AN22" s="148">
        <v>3.74</v>
      </c>
      <c r="AO22" s="148">
        <v>2.99</v>
      </c>
      <c r="AP22" s="149">
        <f t="shared" si="12"/>
        <v>1304.1184</v>
      </c>
      <c r="AQ22" s="148">
        <v>3.8</v>
      </c>
      <c r="AR22" s="148">
        <v>3.04</v>
      </c>
      <c r="AS22" s="149">
        <f t="shared" si="13"/>
        <v>1325.9263999999998</v>
      </c>
      <c r="AT22" s="148">
        <v>3.97</v>
      </c>
      <c r="AU22" s="148">
        <v>3.18</v>
      </c>
      <c r="AV22" s="149">
        <f t="shared" si="14"/>
        <v>597.84</v>
      </c>
      <c r="AW22" s="148">
        <v>4.13</v>
      </c>
      <c r="AX22" s="148">
        <v>3.3</v>
      </c>
      <c r="AY22" s="149">
        <f t="shared" si="15"/>
        <v>620.4</v>
      </c>
      <c r="AZ22" s="148">
        <v>4.13</v>
      </c>
      <c r="BA22" s="148">
        <v>3.75</v>
      </c>
      <c r="BB22" s="149">
        <f t="shared" si="16"/>
        <v>1565.1000000000001</v>
      </c>
    </row>
    <row r="23" spans="1:54" s="22" customFormat="1" ht="12">
      <c r="A23" s="26"/>
      <c r="B23" s="28" t="s">
        <v>46</v>
      </c>
      <c r="C23" s="151">
        <v>164</v>
      </c>
      <c r="D23" s="42">
        <v>2.42</v>
      </c>
      <c r="E23" s="23">
        <v>1.936</v>
      </c>
      <c r="F23" s="29">
        <f t="shared" si="0"/>
        <v>317.504</v>
      </c>
      <c r="G23" s="148">
        <v>2.78</v>
      </c>
      <c r="H23" s="148">
        <v>2.22</v>
      </c>
      <c r="I23" s="149">
        <f t="shared" si="1"/>
        <v>364.08000000000004</v>
      </c>
      <c r="J23" s="148">
        <v>2.78</v>
      </c>
      <c r="K23" s="153">
        <v>2.224</v>
      </c>
      <c r="L23" s="149">
        <f t="shared" si="2"/>
        <v>364.73600000000005</v>
      </c>
      <c r="M23" s="148">
        <v>2.9</v>
      </c>
      <c r="N23" s="148">
        <v>2.32</v>
      </c>
      <c r="O23" s="149">
        <f t="shared" si="3"/>
        <v>380.47999999999996</v>
      </c>
      <c r="P23" s="148">
        <v>2.9</v>
      </c>
      <c r="Q23" s="148">
        <v>2.32</v>
      </c>
      <c r="R23" s="149">
        <f t="shared" si="4"/>
        <v>380.47999999999996</v>
      </c>
      <c r="S23" s="148">
        <v>3.15</v>
      </c>
      <c r="T23" s="148">
        <v>2.52</v>
      </c>
      <c r="U23" s="149">
        <f t="shared" si="5"/>
        <v>413.28000000000003</v>
      </c>
      <c r="V23" s="148">
        <v>3.15</v>
      </c>
      <c r="W23" s="148">
        <v>2.52</v>
      </c>
      <c r="X23" s="149">
        <f t="shared" si="6"/>
        <v>413.28000000000003</v>
      </c>
      <c r="Y23" s="148">
        <v>3.37</v>
      </c>
      <c r="Z23" s="148">
        <v>2.7</v>
      </c>
      <c r="AA23" s="149">
        <f t="shared" si="7"/>
        <v>442.8</v>
      </c>
      <c r="AB23" s="148">
        <v>3.37</v>
      </c>
      <c r="AC23" s="148">
        <v>2.7</v>
      </c>
      <c r="AD23" s="149">
        <f t="shared" si="8"/>
        <v>442.8</v>
      </c>
      <c r="AE23" s="148">
        <v>3.54</v>
      </c>
      <c r="AF23" s="148">
        <v>2.83</v>
      </c>
      <c r="AG23" s="149">
        <f t="shared" si="9"/>
        <v>464.12</v>
      </c>
      <c r="AH23" s="148">
        <v>3.54</v>
      </c>
      <c r="AI23" s="148">
        <v>2.83</v>
      </c>
      <c r="AJ23" s="149">
        <f t="shared" si="10"/>
        <v>1030.3464000000001</v>
      </c>
      <c r="AK23" s="148">
        <v>3.68</v>
      </c>
      <c r="AL23" s="148">
        <v>2.94</v>
      </c>
      <c r="AM23" s="149">
        <f t="shared" si="11"/>
        <v>1070.3952000000002</v>
      </c>
      <c r="AN23" s="148">
        <v>3.74</v>
      </c>
      <c r="AO23" s="148">
        <v>2.99</v>
      </c>
      <c r="AP23" s="149">
        <f t="shared" si="12"/>
        <v>1137.6352</v>
      </c>
      <c r="AQ23" s="148">
        <v>3.8</v>
      </c>
      <c r="AR23" s="148">
        <v>3.04</v>
      </c>
      <c r="AS23" s="149">
        <f t="shared" si="13"/>
        <v>1156.6591999999998</v>
      </c>
      <c r="AT23" s="148">
        <v>3.97</v>
      </c>
      <c r="AU23" s="148">
        <v>3.18</v>
      </c>
      <c r="AV23" s="149">
        <f t="shared" si="14"/>
        <v>521.52</v>
      </c>
      <c r="AW23" s="148">
        <v>4.13</v>
      </c>
      <c r="AX23" s="148">
        <v>3.3</v>
      </c>
      <c r="AY23" s="149">
        <f t="shared" si="15"/>
        <v>541.1999999999999</v>
      </c>
      <c r="AZ23" s="148">
        <v>4.13</v>
      </c>
      <c r="BA23" s="148">
        <v>3.75</v>
      </c>
      <c r="BB23" s="149">
        <f t="shared" si="16"/>
        <v>1365.3000000000002</v>
      </c>
    </row>
    <row r="24" spans="1:54" s="22" customFormat="1" ht="12">
      <c r="A24" s="24" t="s">
        <v>40</v>
      </c>
      <c r="B24" s="28" t="s">
        <v>42</v>
      </c>
      <c r="C24" s="151">
        <v>511</v>
      </c>
      <c r="D24" s="42">
        <v>2.42</v>
      </c>
      <c r="E24" s="23">
        <v>1.936</v>
      </c>
      <c r="F24" s="29">
        <f t="shared" si="0"/>
        <v>989.2959999999999</v>
      </c>
      <c r="G24" s="148">
        <v>2.78</v>
      </c>
      <c r="H24" s="148">
        <v>2.22</v>
      </c>
      <c r="I24" s="149">
        <f t="shared" si="1"/>
        <v>1134.42</v>
      </c>
      <c r="J24" s="148">
        <v>2.78</v>
      </c>
      <c r="K24" s="153">
        <v>2.224</v>
      </c>
      <c r="L24" s="149">
        <f t="shared" si="2"/>
        <v>1136.4640000000002</v>
      </c>
      <c r="M24" s="148">
        <v>2.9</v>
      </c>
      <c r="N24" s="148">
        <v>2.32</v>
      </c>
      <c r="O24" s="149">
        <f t="shared" si="3"/>
        <v>1185.52</v>
      </c>
      <c r="P24" s="148">
        <v>2.9</v>
      </c>
      <c r="Q24" s="148">
        <v>2.32</v>
      </c>
      <c r="R24" s="149">
        <f t="shared" si="4"/>
        <v>1185.52</v>
      </c>
      <c r="S24" s="148">
        <v>3.15</v>
      </c>
      <c r="T24" s="148">
        <v>2.52</v>
      </c>
      <c r="U24" s="149">
        <f t="shared" si="5"/>
        <v>1287.72</v>
      </c>
      <c r="V24" s="148">
        <v>3.15</v>
      </c>
      <c r="W24" s="148">
        <v>2.52</v>
      </c>
      <c r="X24" s="149">
        <f t="shared" si="6"/>
        <v>1287.72</v>
      </c>
      <c r="Y24" s="148">
        <v>3.37</v>
      </c>
      <c r="Z24" s="148">
        <v>2.7</v>
      </c>
      <c r="AA24" s="149">
        <f t="shared" si="7"/>
        <v>1379.7</v>
      </c>
      <c r="AB24" s="148">
        <v>3.37</v>
      </c>
      <c r="AC24" s="148">
        <v>2.7</v>
      </c>
      <c r="AD24" s="149">
        <f t="shared" si="8"/>
        <v>1379.7</v>
      </c>
      <c r="AE24" s="148">
        <v>3.54</v>
      </c>
      <c r="AF24" s="148">
        <v>2.83</v>
      </c>
      <c r="AG24" s="149">
        <f t="shared" si="9"/>
        <v>1446.13</v>
      </c>
      <c r="AH24" s="148">
        <v>3.54</v>
      </c>
      <c r="AI24" s="148">
        <v>2.83</v>
      </c>
      <c r="AJ24" s="149">
        <f t="shared" si="10"/>
        <v>3210.4086</v>
      </c>
      <c r="AK24" s="148">
        <v>3.68</v>
      </c>
      <c r="AL24" s="148">
        <v>2.94</v>
      </c>
      <c r="AM24" s="149">
        <f t="shared" si="11"/>
        <v>3335.1948</v>
      </c>
      <c r="AN24" s="148">
        <v>3.74</v>
      </c>
      <c r="AO24" s="148">
        <v>2.99</v>
      </c>
      <c r="AP24" s="149">
        <f t="shared" si="12"/>
        <v>3544.7048</v>
      </c>
      <c r="AQ24" s="148">
        <v>3.8</v>
      </c>
      <c r="AR24" s="148">
        <v>3.04</v>
      </c>
      <c r="AS24" s="149">
        <f t="shared" si="13"/>
        <v>3603.9808</v>
      </c>
      <c r="AT24" s="148">
        <v>3.97</v>
      </c>
      <c r="AU24" s="148">
        <v>3.18</v>
      </c>
      <c r="AV24" s="149">
        <f t="shared" si="14"/>
        <v>1624.98</v>
      </c>
      <c r="AW24" s="148">
        <v>4.13</v>
      </c>
      <c r="AX24" s="148">
        <v>3.3</v>
      </c>
      <c r="AY24" s="149">
        <f t="shared" si="15"/>
        <v>1686.3</v>
      </c>
      <c r="AZ24" s="148">
        <v>4.13</v>
      </c>
      <c r="BA24" s="148">
        <v>3.75</v>
      </c>
      <c r="BB24" s="149">
        <f t="shared" si="16"/>
        <v>4254.075000000001</v>
      </c>
    </row>
    <row r="25" spans="1:54" s="22" customFormat="1" ht="12">
      <c r="A25" s="25" t="s">
        <v>41</v>
      </c>
      <c r="B25" s="28" t="s">
        <v>43</v>
      </c>
      <c r="C25" s="151">
        <v>317</v>
      </c>
      <c r="D25" s="42">
        <v>2.42</v>
      </c>
      <c r="E25" s="23">
        <v>1.936</v>
      </c>
      <c r="F25" s="29">
        <f t="shared" si="0"/>
        <v>613.712</v>
      </c>
      <c r="G25" s="148">
        <v>2.78</v>
      </c>
      <c r="H25" s="148">
        <v>2.22</v>
      </c>
      <c r="I25" s="149">
        <f t="shared" si="1"/>
        <v>703.74</v>
      </c>
      <c r="J25" s="148">
        <v>2.78</v>
      </c>
      <c r="K25" s="153">
        <v>2.224</v>
      </c>
      <c r="L25" s="149">
        <f t="shared" si="2"/>
        <v>705.008</v>
      </c>
      <c r="M25" s="148">
        <v>2.9</v>
      </c>
      <c r="N25" s="148">
        <v>2.32</v>
      </c>
      <c r="O25" s="149">
        <f t="shared" si="3"/>
        <v>735.4399999999999</v>
      </c>
      <c r="P25" s="148">
        <v>2.9</v>
      </c>
      <c r="Q25" s="148">
        <v>2.32</v>
      </c>
      <c r="R25" s="149">
        <f t="shared" si="4"/>
        <v>735.4399999999999</v>
      </c>
      <c r="S25" s="148">
        <v>3.15</v>
      </c>
      <c r="T25" s="148">
        <v>2.52</v>
      </c>
      <c r="U25" s="149">
        <f t="shared" si="5"/>
        <v>798.84</v>
      </c>
      <c r="V25" s="148">
        <v>3.15</v>
      </c>
      <c r="W25" s="148">
        <v>2.52</v>
      </c>
      <c r="X25" s="149">
        <f t="shared" si="6"/>
        <v>798.84</v>
      </c>
      <c r="Y25" s="148">
        <v>3.37</v>
      </c>
      <c r="Z25" s="148">
        <v>2.7</v>
      </c>
      <c r="AA25" s="149">
        <f t="shared" si="7"/>
        <v>855.9000000000001</v>
      </c>
      <c r="AB25" s="148">
        <v>3.37</v>
      </c>
      <c r="AC25" s="148">
        <v>2.7</v>
      </c>
      <c r="AD25" s="149">
        <f t="shared" si="8"/>
        <v>855.9000000000001</v>
      </c>
      <c r="AE25" s="148">
        <v>3.54</v>
      </c>
      <c r="AF25" s="148">
        <v>2.83</v>
      </c>
      <c r="AG25" s="149">
        <f t="shared" si="9"/>
        <v>897.11</v>
      </c>
      <c r="AH25" s="148">
        <v>3.54</v>
      </c>
      <c r="AI25" s="148">
        <v>2.83</v>
      </c>
      <c r="AJ25" s="149">
        <f t="shared" si="10"/>
        <v>1991.5842</v>
      </c>
      <c r="AK25" s="148">
        <v>3.68</v>
      </c>
      <c r="AL25" s="148">
        <v>2.94</v>
      </c>
      <c r="AM25" s="149">
        <f t="shared" si="11"/>
        <v>2068.9956</v>
      </c>
      <c r="AN25" s="148">
        <v>3.74</v>
      </c>
      <c r="AO25" s="148">
        <v>2.99</v>
      </c>
      <c r="AP25" s="149">
        <f t="shared" si="12"/>
        <v>2198.9656</v>
      </c>
      <c r="AQ25" s="148">
        <v>3.8</v>
      </c>
      <c r="AR25" s="148">
        <v>3.04</v>
      </c>
      <c r="AS25" s="149">
        <f t="shared" si="13"/>
        <v>2235.7376</v>
      </c>
      <c r="AT25" s="148">
        <v>3.97</v>
      </c>
      <c r="AU25" s="148">
        <v>3.18</v>
      </c>
      <c r="AV25" s="149">
        <f t="shared" si="14"/>
        <v>1008.0600000000001</v>
      </c>
      <c r="AW25" s="148">
        <v>4.13</v>
      </c>
      <c r="AX25" s="148">
        <v>3.3</v>
      </c>
      <c r="AY25" s="149">
        <f t="shared" si="15"/>
        <v>1046.1</v>
      </c>
      <c r="AZ25" s="148">
        <v>4.13</v>
      </c>
      <c r="BA25" s="148">
        <v>3.75</v>
      </c>
      <c r="BB25" s="149">
        <f t="shared" si="16"/>
        <v>2639.025</v>
      </c>
    </row>
    <row r="26" spans="1:54" s="22" customFormat="1" ht="12">
      <c r="A26" s="26"/>
      <c r="B26" s="28" t="s">
        <v>44</v>
      </c>
      <c r="C26" s="151">
        <v>245</v>
      </c>
      <c r="D26" s="42">
        <v>2.42</v>
      </c>
      <c r="E26" s="23">
        <v>1.936</v>
      </c>
      <c r="F26" s="29">
        <f t="shared" si="0"/>
        <v>474.32</v>
      </c>
      <c r="G26" s="148">
        <v>2.78</v>
      </c>
      <c r="H26" s="148">
        <v>2.22</v>
      </c>
      <c r="I26" s="149">
        <f t="shared" si="1"/>
        <v>543.9000000000001</v>
      </c>
      <c r="J26" s="148">
        <v>2.78</v>
      </c>
      <c r="K26" s="153">
        <v>2.224</v>
      </c>
      <c r="L26" s="149">
        <f t="shared" si="2"/>
        <v>544.88</v>
      </c>
      <c r="M26" s="148">
        <v>2.9</v>
      </c>
      <c r="N26" s="148">
        <v>2.32</v>
      </c>
      <c r="O26" s="149">
        <f t="shared" si="3"/>
        <v>568.4</v>
      </c>
      <c r="P26" s="148">
        <v>2.9</v>
      </c>
      <c r="Q26" s="148">
        <v>2.32</v>
      </c>
      <c r="R26" s="149">
        <f t="shared" si="4"/>
        <v>568.4</v>
      </c>
      <c r="S26" s="148">
        <v>3.15</v>
      </c>
      <c r="T26" s="148">
        <v>2.52</v>
      </c>
      <c r="U26" s="149">
        <f t="shared" si="5"/>
        <v>617.4</v>
      </c>
      <c r="V26" s="148">
        <v>3.15</v>
      </c>
      <c r="W26" s="148">
        <v>2.52</v>
      </c>
      <c r="X26" s="149">
        <f t="shared" si="6"/>
        <v>617.4</v>
      </c>
      <c r="Y26" s="148">
        <v>3.37</v>
      </c>
      <c r="Z26" s="148">
        <v>2.7</v>
      </c>
      <c r="AA26" s="149">
        <f t="shared" si="7"/>
        <v>661.5</v>
      </c>
      <c r="AB26" s="148">
        <v>3.37</v>
      </c>
      <c r="AC26" s="148">
        <v>2.7</v>
      </c>
      <c r="AD26" s="149">
        <f t="shared" si="8"/>
        <v>661.5</v>
      </c>
      <c r="AE26" s="148">
        <v>3.54</v>
      </c>
      <c r="AF26" s="148">
        <v>2.83</v>
      </c>
      <c r="AG26" s="149">
        <f t="shared" si="9"/>
        <v>693.35</v>
      </c>
      <c r="AH26" s="148">
        <v>3.54</v>
      </c>
      <c r="AI26" s="148">
        <v>2.83</v>
      </c>
      <c r="AJ26" s="149">
        <f t="shared" si="10"/>
        <v>1539.2370000000003</v>
      </c>
      <c r="AK26" s="148">
        <v>3.68</v>
      </c>
      <c r="AL26" s="148">
        <v>2.94</v>
      </c>
      <c r="AM26" s="149">
        <f t="shared" si="11"/>
        <v>1599.0660000000003</v>
      </c>
      <c r="AN26" s="148">
        <v>3.74</v>
      </c>
      <c r="AO26" s="148">
        <v>2.99</v>
      </c>
      <c r="AP26" s="149">
        <f t="shared" si="12"/>
        <v>1699.516</v>
      </c>
      <c r="AQ26" s="148">
        <v>3.8</v>
      </c>
      <c r="AR26" s="148">
        <v>3.04</v>
      </c>
      <c r="AS26" s="149">
        <f t="shared" si="13"/>
        <v>1727.936</v>
      </c>
      <c r="AT26" s="148">
        <v>3.97</v>
      </c>
      <c r="AU26" s="148">
        <v>3.18</v>
      </c>
      <c r="AV26" s="149">
        <f t="shared" si="14"/>
        <v>779.1</v>
      </c>
      <c r="AW26" s="148">
        <v>4.13</v>
      </c>
      <c r="AX26" s="148">
        <v>3.3</v>
      </c>
      <c r="AY26" s="149">
        <f t="shared" si="15"/>
        <v>808.5</v>
      </c>
      <c r="AZ26" s="148">
        <v>4.13</v>
      </c>
      <c r="BA26" s="148">
        <v>3.75</v>
      </c>
      <c r="BB26" s="149">
        <f t="shared" si="16"/>
        <v>2039.6250000000005</v>
      </c>
    </row>
    <row r="27" spans="1:54" s="22" customFormat="1" ht="12">
      <c r="A27" s="26"/>
      <c r="B27" s="28" t="s">
        <v>45</v>
      </c>
      <c r="C27" s="151">
        <v>199</v>
      </c>
      <c r="D27" s="42">
        <v>2.42</v>
      </c>
      <c r="E27" s="23">
        <v>1.936</v>
      </c>
      <c r="F27" s="29">
        <f t="shared" si="0"/>
        <v>385.264</v>
      </c>
      <c r="G27" s="148">
        <v>2.78</v>
      </c>
      <c r="H27" s="148">
        <v>2.22</v>
      </c>
      <c r="I27" s="149">
        <f t="shared" si="1"/>
        <v>441.78000000000003</v>
      </c>
      <c r="J27" s="148">
        <v>2.78</v>
      </c>
      <c r="K27" s="153">
        <v>2.224</v>
      </c>
      <c r="L27" s="149">
        <f t="shared" si="2"/>
        <v>442.576</v>
      </c>
      <c r="M27" s="148">
        <v>2.9</v>
      </c>
      <c r="N27" s="148">
        <v>2.32</v>
      </c>
      <c r="O27" s="149">
        <f t="shared" si="3"/>
        <v>461.67999999999995</v>
      </c>
      <c r="P27" s="148">
        <v>2.9</v>
      </c>
      <c r="Q27" s="148">
        <v>2.32</v>
      </c>
      <c r="R27" s="149">
        <f t="shared" si="4"/>
        <v>461.67999999999995</v>
      </c>
      <c r="S27" s="148">
        <v>3.15</v>
      </c>
      <c r="T27" s="148">
        <v>2.52</v>
      </c>
      <c r="U27" s="149">
        <f t="shared" si="5"/>
        <v>501.48</v>
      </c>
      <c r="V27" s="148">
        <v>3.15</v>
      </c>
      <c r="W27" s="148">
        <v>2.52</v>
      </c>
      <c r="X27" s="149">
        <f t="shared" si="6"/>
        <v>501.48</v>
      </c>
      <c r="Y27" s="148">
        <v>3.37</v>
      </c>
      <c r="Z27" s="148">
        <v>2.7</v>
      </c>
      <c r="AA27" s="149">
        <f t="shared" si="7"/>
        <v>537.3000000000001</v>
      </c>
      <c r="AB27" s="148">
        <v>3.37</v>
      </c>
      <c r="AC27" s="148">
        <v>2.7</v>
      </c>
      <c r="AD27" s="149">
        <f t="shared" si="8"/>
        <v>537.3000000000001</v>
      </c>
      <c r="AE27" s="148">
        <v>3.54</v>
      </c>
      <c r="AF27" s="148">
        <v>2.83</v>
      </c>
      <c r="AG27" s="149">
        <f t="shared" si="9"/>
        <v>563.17</v>
      </c>
      <c r="AH27" s="148">
        <v>3.54</v>
      </c>
      <c r="AI27" s="148">
        <v>2.83</v>
      </c>
      <c r="AJ27" s="149">
        <f t="shared" si="10"/>
        <v>1250.2374000000002</v>
      </c>
      <c r="AK27" s="148">
        <v>3.68</v>
      </c>
      <c r="AL27" s="148">
        <v>2.94</v>
      </c>
      <c r="AM27" s="149">
        <f t="shared" si="11"/>
        <v>1298.8332</v>
      </c>
      <c r="AN27" s="148">
        <v>3.74</v>
      </c>
      <c r="AO27" s="148">
        <v>2.99</v>
      </c>
      <c r="AP27" s="149">
        <f t="shared" si="12"/>
        <v>1380.4232</v>
      </c>
      <c r="AQ27" s="148">
        <v>3.8</v>
      </c>
      <c r="AR27" s="148">
        <v>3.04</v>
      </c>
      <c r="AS27" s="149">
        <f t="shared" si="13"/>
        <v>1403.5071999999998</v>
      </c>
      <c r="AT27" s="148">
        <v>3.97</v>
      </c>
      <c r="AU27" s="148">
        <v>3.18</v>
      </c>
      <c r="AV27" s="149">
        <f t="shared" si="14"/>
        <v>632.82</v>
      </c>
      <c r="AW27" s="148">
        <v>4.13</v>
      </c>
      <c r="AX27" s="148">
        <v>3.3</v>
      </c>
      <c r="AY27" s="149">
        <f t="shared" si="15"/>
        <v>656.6999999999999</v>
      </c>
      <c r="AZ27" s="148">
        <v>4.13</v>
      </c>
      <c r="BA27" s="148">
        <v>3.75</v>
      </c>
      <c r="BB27" s="149">
        <f t="shared" si="16"/>
        <v>1656.6750000000002</v>
      </c>
    </row>
    <row r="28" spans="1:54" s="22" customFormat="1" ht="12">
      <c r="A28" s="27"/>
      <c r="B28" s="28" t="s">
        <v>46</v>
      </c>
      <c r="C28" s="151">
        <v>174</v>
      </c>
      <c r="D28" s="42">
        <v>2.42</v>
      </c>
      <c r="E28" s="23">
        <v>1.936</v>
      </c>
      <c r="F28" s="29">
        <f t="shared" si="0"/>
        <v>336.864</v>
      </c>
      <c r="G28" s="148">
        <v>2.78</v>
      </c>
      <c r="H28" s="148">
        <v>2.22</v>
      </c>
      <c r="I28" s="149">
        <f t="shared" si="1"/>
        <v>386.28000000000003</v>
      </c>
      <c r="J28" s="148">
        <v>2.78</v>
      </c>
      <c r="K28" s="153">
        <v>2.224</v>
      </c>
      <c r="L28" s="149">
        <f t="shared" si="2"/>
        <v>386.97600000000006</v>
      </c>
      <c r="M28" s="148">
        <v>2.9</v>
      </c>
      <c r="N28" s="148">
        <v>2.32</v>
      </c>
      <c r="O28" s="149">
        <f t="shared" si="3"/>
        <v>403.67999999999995</v>
      </c>
      <c r="P28" s="148">
        <v>2.9</v>
      </c>
      <c r="Q28" s="148">
        <v>2.32</v>
      </c>
      <c r="R28" s="149">
        <f t="shared" si="4"/>
        <v>403.67999999999995</v>
      </c>
      <c r="S28" s="148">
        <v>3.15</v>
      </c>
      <c r="T28" s="148">
        <v>2.52</v>
      </c>
      <c r="U28" s="149">
        <f t="shared" si="5"/>
        <v>438.48</v>
      </c>
      <c r="V28" s="148">
        <v>3.15</v>
      </c>
      <c r="W28" s="148">
        <v>2.52</v>
      </c>
      <c r="X28" s="149">
        <f t="shared" si="6"/>
        <v>438.48</v>
      </c>
      <c r="Y28" s="148">
        <v>3.37</v>
      </c>
      <c r="Z28" s="148">
        <v>2.7</v>
      </c>
      <c r="AA28" s="149">
        <f t="shared" si="7"/>
        <v>469.8</v>
      </c>
      <c r="AB28" s="148">
        <v>3.37</v>
      </c>
      <c r="AC28" s="148">
        <v>2.7</v>
      </c>
      <c r="AD28" s="149">
        <f t="shared" si="8"/>
        <v>469.8</v>
      </c>
      <c r="AE28" s="148">
        <v>3.54</v>
      </c>
      <c r="AF28" s="148">
        <v>2.83</v>
      </c>
      <c r="AG28" s="149">
        <f t="shared" si="9"/>
        <v>492.42</v>
      </c>
      <c r="AH28" s="148">
        <v>3.54</v>
      </c>
      <c r="AI28" s="148">
        <v>2.83</v>
      </c>
      <c r="AJ28" s="149">
        <f t="shared" si="10"/>
        <v>1093.1724000000002</v>
      </c>
      <c r="AK28" s="148">
        <v>3.68</v>
      </c>
      <c r="AL28" s="148">
        <v>2.94</v>
      </c>
      <c r="AM28" s="149">
        <f t="shared" si="11"/>
        <v>1135.6632</v>
      </c>
      <c r="AN28" s="148">
        <v>3.74</v>
      </c>
      <c r="AO28" s="148">
        <v>2.99</v>
      </c>
      <c r="AP28" s="149">
        <f t="shared" si="12"/>
        <v>1207.0031999999999</v>
      </c>
      <c r="AQ28" s="148">
        <v>3.8</v>
      </c>
      <c r="AR28" s="148">
        <v>3.04</v>
      </c>
      <c r="AS28" s="149">
        <f t="shared" si="13"/>
        <v>1227.1871999999998</v>
      </c>
      <c r="AT28" s="148">
        <v>3.97</v>
      </c>
      <c r="AU28" s="148">
        <v>3.18</v>
      </c>
      <c r="AV28" s="149">
        <f t="shared" si="14"/>
        <v>553.32</v>
      </c>
      <c r="AW28" s="148">
        <v>4.13</v>
      </c>
      <c r="AX28" s="148">
        <v>3.3</v>
      </c>
      <c r="AY28" s="149">
        <f t="shared" si="15"/>
        <v>574.1999999999999</v>
      </c>
      <c r="AZ28" s="148">
        <v>4.13</v>
      </c>
      <c r="BA28" s="148">
        <v>3.75</v>
      </c>
      <c r="BB28" s="149">
        <f t="shared" si="16"/>
        <v>1448.5500000000002</v>
      </c>
    </row>
    <row r="29" spans="1:54" s="22" customFormat="1" ht="24.75" customHeight="1">
      <c r="A29" s="271" t="s">
        <v>116</v>
      </c>
      <c r="B29" s="272"/>
      <c r="C29" s="151"/>
      <c r="D29" s="42"/>
      <c r="E29" s="23"/>
      <c r="F29" s="29"/>
      <c r="G29" s="148"/>
      <c r="H29" s="148"/>
      <c r="I29" s="149"/>
      <c r="J29" s="148"/>
      <c r="K29" s="148"/>
      <c r="L29" s="149"/>
      <c r="M29" s="148"/>
      <c r="N29" s="148"/>
      <c r="O29" s="149"/>
      <c r="P29" s="148"/>
      <c r="Q29" s="148"/>
      <c r="R29" s="149"/>
      <c r="S29" s="148"/>
      <c r="T29" s="148"/>
      <c r="U29" s="149"/>
      <c r="V29" s="148"/>
      <c r="W29" s="148"/>
      <c r="X29" s="149"/>
      <c r="Y29" s="148"/>
      <c r="Z29" s="148"/>
      <c r="AA29" s="149"/>
      <c r="AB29" s="148"/>
      <c r="AC29" s="148"/>
      <c r="AD29" s="149"/>
      <c r="AE29" s="148"/>
      <c r="AF29" s="148"/>
      <c r="AG29" s="149"/>
      <c r="AH29" s="148"/>
      <c r="AI29" s="148"/>
      <c r="AJ29" s="149"/>
      <c r="AK29" s="148"/>
      <c r="AL29" s="148"/>
      <c r="AM29" s="149"/>
      <c r="AN29" s="148">
        <v>3.74</v>
      </c>
      <c r="AO29" s="148">
        <v>2.99</v>
      </c>
      <c r="AP29" s="149"/>
      <c r="AQ29" s="148">
        <v>3.8</v>
      </c>
      <c r="AR29" s="148">
        <v>3.04</v>
      </c>
      <c r="AS29" s="149"/>
      <c r="AT29" s="148">
        <v>3.97</v>
      </c>
      <c r="AU29" s="148">
        <v>3.18</v>
      </c>
      <c r="AV29" s="149"/>
      <c r="AW29" s="148">
        <v>4.13</v>
      </c>
      <c r="AX29" s="148">
        <v>3.3</v>
      </c>
      <c r="AY29" s="149">
        <f t="shared" si="15"/>
        <v>0</v>
      </c>
      <c r="AZ29" s="148">
        <v>4.13</v>
      </c>
      <c r="BA29" s="148">
        <v>3.75</v>
      </c>
      <c r="BB29" s="149"/>
    </row>
    <row r="30" spans="1:54" s="22" customFormat="1" ht="13.5" customHeight="1">
      <c r="A30" s="24" t="s">
        <v>37</v>
      </c>
      <c r="B30" s="28" t="s">
        <v>42</v>
      </c>
      <c r="C30" s="151">
        <v>326</v>
      </c>
      <c r="D30" s="42">
        <v>2.42</v>
      </c>
      <c r="E30" s="23">
        <v>1.936</v>
      </c>
      <c r="F30" s="29">
        <f aca="true" t="shared" si="17" ref="F30:F49">E30*C30</f>
        <v>631.136</v>
      </c>
      <c r="G30" s="148">
        <v>2.78</v>
      </c>
      <c r="H30" s="148">
        <v>2.22</v>
      </c>
      <c r="I30" s="149">
        <f aca="true" t="shared" si="18" ref="I30:I49">H30*C30</f>
        <v>723.72</v>
      </c>
      <c r="J30" s="148">
        <v>2.78</v>
      </c>
      <c r="K30" s="153">
        <v>2.224</v>
      </c>
      <c r="L30" s="149">
        <f aca="true" t="shared" si="19" ref="L30:L49">K30*C30</f>
        <v>725.0240000000001</v>
      </c>
      <c r="M30" s="148">
        <v>2.9</v>
      </c>
      <c r="N30" s="148">
        <v>2.32</v>
      </c>
      <c r="O30" s="149">
        <f aca="true" t="shared" si="20" ref="O30:O49">N30*C30</f>
        <v>756.3199999999999</v>
      </c>
      <c r="P30" s="148">
        <v>2.9</v>
      </c>
      <c r="Q30" s="148">
        <v>2.32</v>
      </c>
      <c r="R30" s="149">
        <f t="shared" si="4"/>
        <v>756.3199999999999</v>
      </c>
      <c r="S30" s="148">
        <v>3.15</v>
      </c>
      <c r="T30" s="148">
        <v>2.52</v>
      </c>
      <c r="U30" s="149">
        <f t="shared" si="5"/>
        <v>821.52</v>
      </c>
      <c r="V30" s="148">
        <v>3.15</v>
      </c>
      <c r="W30" s="148">
        <v>2.52</v>
      </c>
      <c r="X30" s="149">
        <f t="shared" si="6"/>
        <v>821.52</v>
      </c>
      <c r="Y30" s="148">
        <v>3.37</v>
      </c>
      <c r="Z30" s="148">
        <v>2.7</v>
      </c>
      <c r="AA30" s="149">
        <f t="shared" si="7"/>
        <v>880.2</v>
      </c>
      <c r="AB30" s="148">
        <v>3.37</v>
      </c>
      <c r="AC30" s="148">
        <v>2.7</v>
      </c>
      <c r="AD30" s="149">
        <f t="shared" si="8"/>
        <v>880.2</v>
      </c>
      <c r="AE30" s="148">
        <v>2.54</v>
      </c>
      <c r="AF30" s="148">
        <v>2.83</v>
      </c>
      <c r="AG30" s="149">
        <f t="shared" si="9"/>
        <v>922.58</v>
      </c>
      <c r="AH30" s="148">
        <v>3.54</v>
      </c>
      <c r="AI30" s="148">
        <v>2.83</v>
      </c>
      <c r="AJ30" s="149">
        <f aca="true" t="shared" si="21" ref="AJ30:AJ49">AI30*I30</f>
        <v>2048.1276000000003</v>
      </c>
      <c r="AK30" s="148">
        <v>3.68</v>
      </c>
      <c r="AL30" s="148">
        <v>2.94</v>
      </c>
      <c r="AM30" s="149">
        <f aca="true" t="shared" si="22" ref="AM30:AM49">AL30*I30</f>
        <v>2127.7368</v>
      </c>
      <c r="AN30" s="148">
        <v>3.74</v>
      </c>
      <c r="AO30" s="148">
        <v>2.99</v>
      </c>
      <c r="AP30" s="149">
        <f aca="true" t="shared" si="23" ref="AP30:AP49">AO30*O30</f>
        <v>2261.3968</v>
      </c>
      <c r="AQ30" s="148">
        <v>3.8</v>
      </c>
      <c r="AR30" s="148">
        <v>3.04</v>
      </c>
      <c r="AS30" s="149">
        <f aca="true" t="shared" si="24" ref="AS30:AS49">AR30*O30</f>
        <v>2299.2128</v>
      </c>
      <c r="AT30" s="148">
        <v>3.97</v>
      </c>
      <c r="AU30" s="148">
        <v>3.18</v>
      </c>
      <c r="AV30" s="149">
        <f>AU30*C30</f>
        <v>1036.68</v>
      </c>
      <c r="AW30" s="148">
        <v>4.13</v>
      </c>
      <c r="AX30" s="148">
        <v>3.3</v>
      </c>
      <c r="AY30" s="149">
        <f t="shared" si="15"/>
        <v>1075.8</v>
      </c>
      <c r="AZ30" s="148">
        <v>4.13</v>
      </c>
      <c r="BA30" s="148">
        <v>3.75</v>
      </c>
      <c r="BB30" s="149">
        <f>BA30*I30</f>
        <v>2713.9500000000003</v>
      </c>
    </row>
    <row r="31" spans="1:54" s="22" customFormat="1" ht="12">
      <c r="A31" s="25"/>
      <c r="B31" s="28" t="s">
        <v>43</v>
      </c>
      <c r="C31" s="151">
        <v>202</v>
      </c>
      <c r="D31" s="42">
        <v>2.42</v>
      </c>
      <c r="E31" s="23">
        <v>1.936</v>
      </c>
      <c r="F31" s="29">
        <f t="shared" si="17"/>
        <v>391.072</v>
      </c>
      <c r="G31" s="148">
        <v>2.78</v>
      </c>
      <c r="H31" s="148">
        <v>2.22</v>
      </c>
      <c r="I31" s="149">
        <f t="shared" si="18"/>
        <v>448.44000000000005</v>
      </c>
      <c r="J31" s="148">
        <v>2.78</v>
      </c>
      <c r="K31" s="153">
        <v>2.224</v>
      </c>
      <c r="L31" s="149">
        <f t="shared" si="19"/>
        <v>449.24800000000005</v>
      </c>
      <c r="M31" s="148">
        <v>2.9</v>
      </c>
      <c r="N31" s="148">
        <v>2.32</v>
      </c>
      <c r="O31" s="149">
        <f t="shared" si="20"/>
        <v>468.64</v>
      </c>
      <c r="P31" s="148">
        <v>2.9</v>
      </c>
      <c r="Q31" s="148">
        <v>2.32</v>
      </c>
      <c r="R31" s="149">
        <f t="shared" si="4"/>
        <v>468.64</v>
      </c>
      <c r="S31" s="148">
        <v>3.15</v>
      </c>
      <c r="T31" s="148">
        <v>2.52</v>
      </c>
      <c r="U31" s="149">
        <f t="shared" si="5"/>
        <v>509.04</v>
      </c>
      <c r="V31" s="148">
        <v>3.15</v>
      </c>
      <c r="W31" s="148">
        <v>2.52</v>
      </c>
      <c r="X31" s="149">
        <f t="shared" si="6"/>
        <v>509.04</v>
      </c>
      <c r="Y31" s="148">
        <v>3.37</v>
      </c>
      <c r="Z31" s="148">
        <v>2.7</v>
      </c>
      <c r="AA31" s="149">
        <f t="shared" si="7"/>
        <v>545.4000000000001</v>
      </c>
      <c r="AB31" s="148">
        <v>3.37</v>
      </c>
      <c r="AC31" s="148">
        <v>2.7</v>
      </c>
      <c r="AD31" s="149">
        <f t="shared" si="8"/>
        <v>545.4000000000001</v>
      </c>
      <c r="AE31" s="148">
        <v>2.54</v>
      </c>
      <c r="AF31" s="148">
        <v>2.83</v>
      </c>
      <c r="AG31" s="149">
        <f t="shared" si="9"/>
        <v>571.66</v>
      </c>
      <c r="AH31" s="148">
        <v>3.54</v>
      </c>
      <c r="AI31" s="148">
        <v>2.83</v>
      </c>
      <c r="AJ31" s="149">
        <f t="shared" si="21"/>
        <v>1269.0852000000002</v>
      </c>
      <c r="AK31" s="148">
        <v>3.68</v>
      </c>
      <c r="AL31" s="148">
        <v>2.94</v>
      </c>
      <c r="AM31" s="149">
        <f t="shared" si="22"/>
        <v>1318.4136</v>
      </c>
      <c r="AN31" s="148">
        <v>3.74</v>
      </c>
      <c r="AO31" s="148">
        <v>2.99</v>
      </c>
      <c r="AP31" s="149">
        <f t="shared" si="23"/>
        <v>1401.2336</v>
      </c>
      <c r="AQ31" s="148">
        <v>3.8</v>
      </c>
      <c r="AR31" s="148">
        <v>3.04</v>
      </c>
      <c r="AS31" s="149">
        <f t="shared" si="24"/>
        <v>1424.6656</v>
      </c>
      <c r="AT31" s="148">
        <v>3.97</v>
      </c>
      <c r="AU31" s="148">
        <v>3.18</v>
      </c>
      <c r="AV31" s="149">
        <f aca="true" t="shared" si="25" ref="AV31:AV49">AU31*C31</f>
        <v>642.36</v>
      </c>
      <c r="AW31" s="148">
        <v>4.13</v>
      </c>
      <c r="AX31" s="148">
        <v>3.3</v>
      </c>
      <c r="AY31" s="149">
        <f t="shared" si="15"/>
        <v>666.5999999999999</v>
      </c>
      <c r="AZ31" s="148">
        <v>4.13</v>
      </c>
      <c r="BA31" s="148">
        <v>3.75</v>
      </c>
      <c r="BB31" s="149">
        <f aca="true" t="shared" si="26" ref="BB31:BB49">BA31*I31</f>
        <v>1681.65</v>
      </c>
    </row>
    <row r="32" spans="1:54" s="22" customFormat="1" ht="12">
      <c r="A32" s="26"/>
      <c r="B32" s="28" t="s">
        <v>44</v>
      </c>
      <c r="C32" s="151">
        <v>157</v>
      </c>
      <c r="D32" s="42">
        <v>2.42</v>
      </c>
      <c r="E32" s="23">
        <v>1.936</v>
      </c>
      <c r="F32" s="29">
        <f t="shared" si="17"/>
        <v>303.952</v>
      </c>
      <c r="G32" s="148">
        <v>2.78</v>
      </c>
      <c r="H32" s="148">
        <v>2.22</v>
      </c>
      <c r="I32" s="149">
        <f t="shared" si="18"/>
        <v>348.54</v>
      </c>
      <c r="J32" s="148">
        <v>2.78</v>
      </c>
      <c r="K32" s="153">
        <v>2.224</v>
      </c>
      <c r="L32" s="149">
        <f t="shared" si="19"/>
        <v>349.168</v>
      </c>
      <c r="M32" s="148">
        <v>2.9</v>
      </c>
      <c r="N32" s="148">
        <v>2.32</v>
      </c>
      <c r="O32" s="149">
        <f t="shared" si="20"/>
        <v>364.23999999999995</v>
      </c>
      <c r="P32" s="148">
        <v>2.9</v>
      </c>
      <c r="Q32" s="148">
        <v>2.32</v>
      </c>
      <c r="R32" s="149">
        <f t="shared" si="4"/>
        <v>364.23999999999995</v>
      </c>
      <c r="S32" s="148">
        <v>3.15</v>
      </c>
      <c r="T32" s="148">
        <v>2.52</v>
      </c>
      <c r="U32" s="149">
        <f t="shared" si="5"/>
        <v>395.64</v>
      </c>
      <c r="V32" s="148">
        <v>3.15</v>
      </c>
      <c r="W32" s="148">
        <v>2.52</v>
      </c>
      <c r="X32" s="149">
        <f t="shared" si="6"/>
        <v>395.64</v>
      </c>
      <c r="Y32" s="148">
        <v>3.37</v>
      </c>
      <c r="Z32" s="148">
        <v>2.7</v>
      </c>
      <c r="AA32" s="149">
        <f t="shared" si="7"/>
        <v>423.90000000000003</v>
      </c>
      <c r="AB32" s="148">
        <v>3.37</v>
      </c>
      <c r="AC32" s="148">
        <v>2.7</v>
      </c>
      <c r="AD32" s="149">
        <f t="shared" si="8"/>
        <v>423.90000000000003</v>
      </c>
      <c r="AE32" s="148">
        <v>2.54</v>
      </c>
      <c r="AF32" s="148">
        <v>2.83</v>
      </c>
      <c r="AG32" s="149">
        <f t="shared" si="9"/>
        <v>444.31</v>
      </c>
      <c r="AH32" s="148">
        <v>3.54</v>
      </c>
      <c r="AI32" s="148">
        <v>2.83</v>
      </c>
      <c r="AJ32" s="149">
        <f t="shared" si="21"/>
        <v>986.3682000000001</v>
      </c>
      <c r="AK32" s="148">
        <v>3.68</v>
      </c>
      <c r="AL32" s="148">
        <v>2.94</v>
      </c>
      <c r="AM32" s="149">
        <f t="shared" si="22"/>
        <v>1024.7076</v>
      </c>
      <c r="AN32" s="148">
        <v>3.74</v>
      </c>
      <c r="AO32" s="148">
        <v>2.99</v>
      </c>
      <c r="AP32" s="149">
        <f t="shared" si="23"/>
        <v>1089.0775999999998</v>
      </c>
      <c r="AQ32" s="148">
        <v>3.8</v>
      </c>
      <c r="AR32" s="148">
        <v>3.04</v>
      </c>
      <c r="AS32" s="149">
        <f t="shared" si="24"/>
        <v>1107.2895999999998</v>
      </c>
      <c r="AT32" s="148">
        <v>3.97</v>
      </c>
      <c r="AU32" s="148">
        <v>3.18</v>
      </c>
      <c r="AV32" s="149">
        <f t="shared" si="25"/>
        <v>499.26000000000005</v>
      </c>
      <c r="AW32" s="148">
        <v>4.13</v>
      </c>
      <c r="AX32" s="148">
        <v>3.3</v>
      </c>
      <c r="AY32" s="149">
        <f t="shared" si="15"/>
        <v>518.1</v>
      </c>
      <c r="AZ32" s="148">
        <v>4.13</v>
      </c>
      <c r="BA32" s="148">
        <v>3.75</v>
      </c>
      <c r="BB32" s="149">
        <f t="shared" si="26"/>
        <v>1307.025</v>
      </c>
    </row>
    <row r="33" spans="1:54" s="22" customFormat="1" ht="12">
      <c r="A33" s="26"/>
      <c r="B33" s="28" t="s">
        <v>45</v>
      </c>
      <c r="C33" s="151">
        <v>127</v>
      </c>
      <c r="D33" s="42">
        <v>2.42</v>
      </c>
      <c r="E33" s="23">
        <v>1.936</v>
      </c>
      <c r="F33" s="29">
        <f t="shared" si="17"/>
        <v>245.87199999999999</v>
      </c>
      <c r="G33" s="148">
        <v>2.78</v>
      </c>
      <c r="H33" s="148">
        <v>2.22</v>
      </c>
      <c r="I33" s="149">
        <f t="shared" si="18"/>
        <v>281.94</v>
      </c>
      <c r="J33" s="148">
        <v>2.78</v>
      </c>
      <c r="K33" s="153">
        <v>2.224</v>
      </c>
      <c r="L33" s="149">
        <f t="shared" si="19"/>
        <v>282.44800000000004</v>
      </c>
      <c r="M33" s="148">
        <v>2.9</v>
      </c>
      <c r="N33" s="148">
        <v>2.32</v>
      </c>
      <c r="O33" s="149">
        <f t="shared" si="20"/>
        <v>294.64</v>
      </c>
      <c r="P33" s="148">
        <v>2.9</v>
      </c>
      <c r="Q33" s="148">
        <v>2.32</v>
      </c>
      <c r="R33" s="149">
        <f t="shared" si="4"/>
        <v>294.64</v>
      </c>
      <c r="S33" s="148">
        <v>3.15</v>
      </c>
      <c r="T33" s="148">
        <v>2.52</v>
      </c>
      <c r="U33" s="149">
        <f t="shared" si="5"/>
        <v>320.04</v>
      </c>
      <c r="V33" s="148">
        <v>3.15</v>
      </c>
      <c r="W33" s="148">
        <v>2.52</v>
      </c>
      <c r="X33" s="149">
        <f t="shared" si="6"/>
        <v>320.04</v>
      </c>
      <c r="Y33" s="148">
        <v>3.37</v>
      </c>
      <c r="Z33" s="148">
        <v>2.7</v>
      </c>
      <c r="AA33" s="149">
        <f t="shared" si="7"/>
        <v>342.90000000000003</v>
      </c>
      <c r="AB33" s="148">
        <v>3.37</v>
      </c>
      <c r="AC33" s="148">
        <v>2.7</v>
      </c>
      <c r="AD33" s="149">
        <f t="shared" si="8"/>
        <v>342.90000000000003</v>
      </c>
      <c r="AE33" s="148">
        <v>2.54</v>
      </c>
      <c r="AF33" s="148">
        <v>2.83</v>
      </c>
      <c r="AG33" s="149">
        <f t="shared" si="9"/>
        <v>359.41</v>
      </c>
      <c r="AH33" s="148">
        <v>3.54</v>
      </c>
      <c r="AI33" s="148">
        <v>2.83</v>
      </c>
      <c r="AJ33" s="149">
        <f t="shared" si="21"/>
        <v>797.8902</v>
      </c>
      <c r="AK33" s="148">
        <v>3.68</v>
      </c>
      <c r="AL33" s="148">
        <v>2.94</v>
      </c>
      <c r="AM33" s="149">
        <f t="shared" si="22"/>
        <v>828.9036</v>
      </c>
      <c r="AN33" s="148">
        <v>3.74</v>
      </c>
      <c r="AO33" s="148">
        <v>2.99</v>
      </c>
      <c r="AP33" s="149">
        <f t="shared" si="23"/>
        <v>880.9736</v>
      </c>
      <c r="AQ33" s="148">
        <v>3.8</v>
      </c>
      <c r="AR33" s="148">
        <v>3.04</v>
      </c>
      <c r="AS33" s="149">
        <f t="shared" si="24"/>
        <v>895.7056</v>
      </c>
      <c r="AT33" s="148">
        <v>3.97</v>
      </c>
      <c r="AU33" s="148">
        <v>3.18</v>
      </c>
      <c r="AV33" s="149">
        <f t="shared" si="25"/>
        <v>403.86</v>
      </c>
      <c r="AW33" s="148">
        <v>4.13</v>
      </c>
      <c r="AX33" s="148">
        <v>3.3</v>
      </c>
      <c r="AY33" s="149">
        <f t="shared" si="15"/>
        <v>419.09999999999997</v>
      </c>
      <c r="AZ33" s="148">
        <v>4.13</v>
      </c>
      <c r="BA33" s="148">
        <v>3.75</v>
      </c>
      <c r="BB33" s="149">
        <f t="shared" si="26"/>
        <v>1057.275</v>
      </c>
    </row>
    <row r="34" spans="1:54" s="22" customFormat="1" ht="12">
      <c r="A34" s="26"/>
      <c r="B34" s="28" t="s">
        <v>46</v>
      </c>
      <c r="C34" s="151">
        <v>111</v>
      </c>
      <c r="D34" s="42">
        <v>2.42</v>
      </c>
      <c r="E34" s="23">
        <v>1.936</v>
      </c>
      <c r="F34" s="29">
        <f t="shared" si="17"/>
        <v>214.896</v>
      </c>
      <c r="G34" s="148">
        <v>2.78</v>
      </c>
      <c r="H34" s="148">
        <v>2.22</v>
      </c>
      <c r="I34" s="149">
        <f t="shared" si="18"/>
        <v>246.42000000000002</v>
      </c>
      <c r="J34" s="148">
        <v>2.78</v>
      </c>
      <c r="K34" s="153">
        <v>2.224</v>
      </c>
      <c r="L34" s="149">
        <f t="shared" si="19"/>
        <v>246.86400000000003</v>
      </c>
      <c r="M34" s="148">
        <v>2.9</v>
      </c>
      <c r="N34" s="148">
        <v>2.32</v>
      </c>
      <c r="O34" s="149">
        <f t="shared" si="20"/>
        <v>257.52</v>
      </c>
      <c r="P34" s="148">
        <v>2.9</v>
      </c>
      <c r="Q34" s="148">
        <v>2.32</v>
      </c>
      <c r="R34" s="149">
        <f t="shared" si="4"/>
        <v>257.52</v>
      </c>
      <c r="S34" s="148">
        <v>3.15</v>
      </c>
      <c r="T34" s="148">
        <v>2.52</v>
      </c>
      <c r="U34" s="149">
        <f t="shared" si="5"/>
        <v>279.72</v>
      </c>
      <c r="V34" s="148">
        <v>3.15</v>
      </c>
      <c r="W34" s="148">
        <v>2.52</v>
      </c>
      <c r="X34" s="149">
        <f t="shared" si="6"/>
        <v>279.72</v>
      </c>
      <c r="Y34" s="148">
        <v>3.37</v>
      </c>
      <c r="Z34" s="148">
        <v>2.7</v>
      </c>
      <c r="AA34" s="149">
        <f t="shared" si="7"/>
        <v>299.70000000000005</v>
      </c>
      <c r="AB34" s="148">
        <v>3.37</v>
      </c>
      <c r="AC34" s="148">
        <v>2.7</v>
      </c>
      <c r="AD34" s="149">
        <f t="shared" si="8"/>
        <v>299.70000000000005</v>
      </c>
      <c r="AE34" s="148">
        <v>2.54</v>
      </c>
      <c r="AF34" s="148">
        <v>2.83</v>
      </c>
      <c r="AG34" s="149">
        <f t="shared" si="9"/>
        <v>314.13</v>
      </c>
      <c r="AH34" s="148">
        <v>3.54</v>
      </c>
      <c r="AI34" s="148">
        <v>2.83</v>
      </c>
      <c r="AJ34" s="149">
        <f t="shared" si="21"/>
        <v>697.3686</v>
      </c>
      <c r="AK34" s="148">
        <v>3.68</v>
      </c>
      <c r="AL34" s="148">
        <v>2.94</v>
      </c>
      <c r="AM34" s="149">
        <f t="shared" si="22"/>
        <v>724.4748000000001</v>
      </c>
      <c r="AN34" s="148">
        <v>3.74</v>
      </c>
      <c r="AO34" s="148">
        <v>2.99</v>
      </c>
      <c r="AP34" s="149">
        <f t="shared" si="23"/>
        <v>769.9848</v>
      </c>
      <c r="AQ34" s="148">
        <v>3.8</v>
      </c>
      <c r="AR34" s="148">
        <v>3.04</v>
      </c>
      <c r="AS34" s="149">
        <f t="shared" si="24"/>
        <v>782.8607999999999</v>
      </c>
      <c r="AT34" s="148">
        <v>3.97</v>
      </c>
      <c r="AU34" s="148">
        <v>3.18</v>
      </c>
      <c r="AV34" s="149">
        <f t="shared" si="25"/>
        <v>352.98</v>
      </c>
      <c r="AW34" s="148">
        <v>4.13</v>
      </c>
      <c r="AX34" s="148">
        <v>3.3</v>
      </c>
      <c r="AY34" s="149">
        <f t="shared" si="15"/>
        <v>366.29999999999995</v>
      </c>
      <c r="AZ34" s="148">
        <v>4.13</v>
      </c>
      <c r="BA34" s="148">
        <v>3.75</v>
      </c>
      <c r="BB34" s="149">
        <f t="shared" si="26"/>
        <v>924.075</v>
      </c>
    </row>
    <row r="35" spans="1:54" s="22" customFormat="1" ht="12" customHeight="1">
      <c r="A35" s="24" t="s">
        <v>38</v>
      </c>
      <c r="B35" s="28" t="s">
        <v>42</v>
      </c>
      <c r="C35" s="151">
        <v>421</v>
      </c>
      <c r="D35" s="42">
        <v>2.42</v>
      </c>
      <c r="E35" s="23">
        <v>1.936</v>
      </c>
      <c r="F35" s="29">
        <f t="shared" si="17"/>
        <v>815.0559999999999</v>
      </c>
      <c r="G35" s="148">
        <v>2.78</v>
      </c>
      <c r="H35" s="148">
        <v>2.22</v>
      </c>
      <c r="I35" s="149">
        <f t="shared" si="18"/>
        <v>934.6200000000001</v>
      </c>
      <c r="J35" s="148">
        <v>2.78</v>
      </c>
      <c r="K35" s="153">
        <v>2.224</v>
      </c>
      <c r="L35" s="149">
        <f t="shared" si="19"/>
        <v>936.3040000000001</v>
      </c>
      <c r="M35" s="148">
        <v>2.9</v>
      </c>
      <c r="N35" s="148">
        <v>2.32</v>
      </c>
      <c r="O35" s="149">
        <f t="shared" si="20"/>
        <v>976.7199999999999</v>
      </c>
      <c r="P35" s="148">
        <v>2.9</v>
      </c>
      <c r="Q35" s="148">
        <v>2.32</v>
      </c>
      <c r="R35" s="149">
        <f t="shared" si="4"/>
        <v>976.7199999999999</v>
      </c>
      <c r="S35" s="148">
        <v>3.15</v>
      </c>
      <c r="T35" s="148">
        <v>2.52</v>
      </c>
      <c r="U35" s="149">
        <f t="shared" si="5"/>
        <v>1060.92</v>
      </c>
      <c r="V35" s="148">
        <v>3.15</v>
      </c>
      <c r="W35" s="148">
        <v>2.52</v>
      </c>
      <c r="X35" s="149">
        <f t="shared" si="6"/>
        <v>1060.92</v>
      </c>
      <c r="Y35" s="148">
        <v>3.37</v>
      </c>
      <c r="Z35" s="148">
        <v>2.7</v>
      </c>
      <c r="AA35" s="149">
        <f t="shared" si="7"/>
        <v>1136.7</v>
      </c>
      <c r="AB35" s="148">
        <v>3.37</v>
      </c>
      <c r="AC35" s="148">
        <v>2.7</v>
      </c>
      <c r="AD35" s="149">
        <f t="shared" si="8"/>
        <v>1136.7</v>
      </c>
      <c r="AE35" s="148">
        <v>2.54</v>
      </c>
      <c r="AF35" s="148">
        <v>2.83</v>
      </c>
      <c r="AG35" s="149">
        <f t="shared" si="9"/>
        <v>1191.43</v>
      </c>
      <c r="AH35" s="148">
        <v>3.54</v>
      </c>
      <c r="AI35" s="148">
        <v>2.83</v>
      </c>
      <c r="AJ35" s="149">
        <f t="shared" si="21"/>
        <v>2644.9746000000005</v>
      </c>
      <c r="AK35" s="148">
        <v>3.68</v>
      </c>
      <c r="AL35" s="148">
        <v>2.94</v>
      </c>
      <c r="AM35" s="149">
        <f t="shared" si="22"/>
        <v>2747.7828000000004</v>
      </c>
      <c r="AN35" s="148">
        <v>3.74</v>
      </c>
      <c r="AO35" s="148">
        <v>2.99</v>
      </c>
      <c r="AP35" s="149">
        <f t="shared" si="23"/>
        <v>2920.3928</v>
      </c>
      <c r="AQ35" s="148">
        <v>3.8</v>
      </c>
      <c r="AR35" s="148">
        <v>3.04</v>
      </c>
      <c r="AS35" s="149">
        <f t="shared" si="24"/>
        <v>2969.2288</v>
      </c>
      <c r="AT35" s="148">
        <v>3.97</v>
      </c>
      <c r="AU35" s="148">
        <v>3.18</v>
      </c>
      <c r="AV35" s="149">
        <f t="shared" si="25"/>
        <v>1338.78</v>
      </c>
      <c r="AW35" s="148">
        <v>4.13</v>
      </c>
      <c r="AX35" s="148">
        <v>3.3</v>
      </c>
      <c r="AY35" s="149">
        <f t="shared" si="15"/>
        <v>1389.3</v>
      </c>
      <c r="AZ35" s="148">
        <v>4.13</v>
      </c>
      <c r="BA35" s="148">
        <v>3.75</v>
      </c>
      <c r="BB35" s="149">
        <f t="shared" si="26"/>
        <v>3504.8250000000003</v>
      </c>
    </row>
    <row r="36" spans="1:54" s="22" customFormat="1" ht="12" customHeight="1">
      <c r="A36" s="25"/>
      <c r="B36" s="28" t="s">
        <v>43</v>
      </c>
      <c r="C36" s="151">
        <v>261</v>
      </c>
      <c r="D36" s="42">
        <v>2.42</v>
      </c>
      <c r="E36" s="23">
        <v>1.936</v>
      </c>
      <c r="F36" s="29">
        <f t="shared" si="17"/>
        <v>505.296</v>
      </c>
      <c r="G36" s="148">
        <v>2.78</v>
      </c>
      <c r="H36" s="148">
        <v>2.22</v>
      </c>
      <c r="I36" s="149">
        <f t="shared" si="18"/>
        <v>579.4200000000001</v>
      </c>
      <c r="J36" s="148">
        <v>2.78</v>
      </c>
      <c r="K36" s="153">
        <v>2.224</v>
      </c>
      <c r="L36" s="149">
        <f t="shared" si="19"/>
        <v>580.464</v>
      </c>
      <c r="M36" s="148">
        <v>2.9</v>
      </c>
      <c r="N36" s="148">
        <v>2.32</v>
      </c>
      <c r="O36" s="149">
        <f t="shared" si="20"/>
        <v>605.52</v>
      </c>
      <c r="P36" s="148">
        <v>2.9</v>
      </c>
      <c r="Q36" s="148">
        <v>2.32</v>
      </c>
      <c r="R36" s="149">
        <f t="shared" si="4"/>
        <v>605.52</v>
      </c>
      <c r="S36" s="148">
        <v>3.15</v>
      </c>
      <c r="T36" s="148">
        <v>2.52</v>
      </c>
      <c r="U36" s="149">
        <f t="shared" si="5"/>
        <v>657.72</v>
      </c>
      <c r="V36" s="148">
        <v>3.15</v>
      </c>
      <c r="W36" s="148">
        <v>2.52</v>
      </c>
      <c r="X36" s="149">
        <f t="shared" si="6"/>
        <v>657.72</v>
      </c>
      <c r="Y36" s="148">
        <v>3.37</v>
      </c>
      <c r="Z36" s="148">
        <v>2.7</v>
      </c>
      <c r="AA36" s="149">
        <f t="shared" si="7"/>
        <v>704.7</v>
      </c>
      <c r="AB36" s="148">
        <v>3.37</v>
      </c>
      <c r="AC36" s="148">
        <v>2.7</v>
      </c>
      <c r="AD36" s="149">
        <f t="shared" si="8"/>
        <v>704.7</v>
      </c>
      <c r="AE36" s="148">
        <v>2.54</v>
      </c>
      <c r="AF36" s="148">
        <v>2.83</v>
      </c>
      <c r="AG36" s="149">
        <f t="shared" si="9"/>
        <v>738.63</v>
      </c>
      <c r="AH36" s="148">
        <v>3.54</v>
      </c>
      <c r="AI36" s="148">
        <v>2.83</v>
      </c>
      <c r="AJ36" s="149">
        <f t="shared" si="21"/>
        <v>1639.7586000000003</v>
      </c>
      <c r="AK36" s="148">
        <v>3.68</v>
      </c>
      <c r="AL36" s="148">
        <v>2.94</v>
      </c>
      <c r="AM36" s="149">
        <f t="shared" si="22"/>
        <v>1703.4948000000002</v>
      </c>
      <c r="AN36" s="148">
        <v>3.74</v>
      </c>
      <c r="AO36" s="148">
        <v>2.99</v>
      </c>
      <c r="AP36" s="149">
        <f t="shared" si="23"/>
        <v>1810.5048000000002</v>
      </c>
      <c r="AQ36" s="148">
        <v>3.8</v>
      </c>
      <c r="AR36" s="148">
        <v>3.04</v>
      </c>
      <c r="AS36" s="149">
        <f t="shared" si="24"/>
        <v>1840.7808</v>
      </c>
      <c r="AT36" s="148">
        <v>3.97</v>
      </c>
      <c r="AU36" s="148">
        <v>3.18</v>
      </c>
      <c r="AV36" s="149">
        <f t="shared" si="25"/>
        <v>829.98</v>
      </c>
      <c r="AW36" s="148">
        <v>4.13</v>
      </c>
      <c r="AX36" s="148">
        <v>3.3</v>
      </c>
      <c r="AY36" s="149">
        <f t="shared" si="15"/>
        <v>861.3</v>
      </c>
      <c r="AZ36" s="148">
        <v>4.13</v>
      </c>
      <c r="BA36" s="148">
        <v>3.75</v>
      </c>
      <c r="BB36" s="149">
        <f t="shared" si="26"/>
        <v>2172.8250000000003</v>
      </c>
    </row>
    <row r="37" spans="1:54" s="22" customFormat="1" ht="12" customHeight="1">
      <c r="A37" s="26"/>
      <c r="B37" s="28" t="s">
        <v>44</v>
      </c>
      <c r="C37" s="151">
        <v>202</v>
      </c>
      <c r="D37" s="42">
        <v>2.42</v>
      </c>
      <c r="E37" s="23">
        <v>1.936</v>
      </c>
      <c r="F37" s="29">
        <f t="shared" si="17"/>
        <v>391.072</v>
      </c>
      <c r="G37" s="148">
        <v>2.78</v>
      </c>
      <c r="H37" s="148">
        <v>2.22</v>
      </c>
      <c r="I37" s="149">
        <f t="shared" si="18"/>
        <v>448.44000000000005</v>
      </c>
      <c r="J37" s="148">
        <v>2.78</v>
      </c>
      <c r="K37" s="153">
        <v>2.224</v>
      </c>
      <c r="L37" s="149">
        <f t="shared" si="19"/>
        <v>449.24800000000005</v>
      </c>
      <c r="M37" s="148">
        <v>2.9</v>
      </c>
      <c r="N37" s="148">
        <v>2.32</v>
      </c>
      <c r="O37" s="149">
        <f t="shared" si="20"/>
        <v>468.64</v>
      </c>
      <c r="P37" s="148">
        <v>2.9</v>
      </c>
      <c r="Q37" s="148">
        <v>2.32</v>
      </c>
      <c r="R37" s="149">
        <f t="shared" si="4"/>
        <v>468.64</v>
      </c>
      <c r="S37" s="148">
        <v>3.15</v>
      </c>
      <c r="T37" s="148">
        <v>2.52</v>
      </c>
      <c r="U37" s="149">
        <f t="shared" si="5"/>
        <v>509.04</v>
      </c>
      <c r="V37" s="148">
        <v>3.15</v>
      </c>
      <c r="W37" s="148">
        <v>2.52</v>
      </c>
      <c r="X37" s="149">
        <f t="shared" si="6"/>
        <v>509.04</v>
      </c>
      <c r="Y37" s="148">
        <v>3.37</v>
      </c>
      <c r="Z37" s="148">
        <v>2.7</v>
      </c>
      <c r="AA37" s="149">
        <f t="shared" si="7"/>
        <v>545.4000000000001</v>
      </c>
      <c r="AB37" s="148">
        <v>3.37</v>
      </c>
      <c r="AC37" s="148">
        <v>2.7</v>
      </c>
      <c r="AD37" s="149">
        <f t="shared" si="8"/>
        <v>545.4000000000001</v>
      </c>
      <c r="AE37" s="148">
        <v>2.54</v>
      </c>
      <c r="AF37" s="148">
        <v>2.83</v>
      </c>
      <c r="AG37" s="149">
        <f t="shared" si="9"/>
        <v>571.66</v>
      </c>
      <c r="AH37" s="148">
        <v>3.54</v>
      </c>
      <c r="AI37" s="148">
        <v>2.83</v>
      </c>
      <c r="AJ37" s="149">
        <f t="shared" si="21"/>
        <v>1269.0852000000002</v>
      </c>
      <c r="AK37" s="148">
        <v>3.68</v>
      </c>
      <c r="AL37" s="148">
        <v>2.94</v>
      </c>
      <c r="AM37" s="149">
        <f t="shared" si="22"/>
        <v>1318.4136</v>
      </c>
      <c r="AN37" s="148">
        <v>3.74</v>
      </c>
      <c r="AO37" s="148">
        <v>2.99</v>
      </c>
      <c r="AP37" s="149">
        <f t="shared" si="23"/>
        <v>1401.2336</v>
      </c>
      <c r="AQ37" s="148">
        <v>3.8</v>
      </c>
      <c r="AR37" s="148">
        <v>3.04</v>
      </c>
      <c r="AS37" s="149">
        <f t="shared" si="24"/>
        <v>1424.6656</v>
      </c>
      <c r="AT37" s="148">
        <v>3.97</v>
      </c>
      <c r="AU37" s="148">
        <v>3.18</v>
      </c>
      <c r="AV37" s="149">
        <f t="shared" si="25"/>
        <v>642.36</v>
      </c>
      <c r="AW37" s="148">
        <v>4.13</v>
      </c>
      <c r="AX37" s="148">
        <v>3.3</v>
      </c>
      <c r="AY37" s="149">
        <f t="shared" si="15"/>
        <v>666.5999999999999</v>
      </c>
      <c r="AZ37" s="148">
        <v>4.13</v>
      </c>
      <c r="BA37" s="148">
        <v>3.75</v>
      </c>
      <c r="BB37" s="149">
        <f t="shared" si="26"/>
        <v>1681.65</v>
      </c>
    </row>
    <row r="38" spans="1:54" s="22" customFormat="1" ht="12" customHeight="1">
      <c r="A38" s="26"/>
      <c r="B38" s="28" t="s">
        <v>45</v>
      </c>
      <c r="C38" s="151">
        <v>164</v>
      </c>
      <c r="D38" s="42">
        <v>2.42</v>
      </c>
      <c r="E38" s="23">
        <v>1.936</v>
      </c>
      <c r="F38" s="29">
        <f t="shared" si="17"/>
        <v>317.504</v>
      </c>
      <c r="G38" s="148">
        <v>2.78</v>
      </c>
      <c r="H38" s="148">
        <v>2.22</v>
      </c>
      <c r="I38" s="149">
        <f t="shared" si="18"/>
        <v>364.08000000000004</v>
      </c>
      <c r="J38" s="148">
        <v>2.78</v>
      </c>
      <c r="K38" s="153">
        <v>2.224</v>
      </c>
      <c r="L38" s="149">
        <f t="shared" si="19"/>
        <v>364.73600000000005</v>
      </c>
      <c r="M38" s="148">
        <v>2.9</v>
      </c>
      <c r="N38" s="148">
        <v>2.32</v>
      </c>
      <c r="O38" s="149">
        <f t="shared" si="20"/>
        <v>380.47999999999996</v>
      </c>
      <c r="P38" s="148">
        <v>2.9</v>
      </c>
      <c r="Q38" s="148">
        <v>2.32</v>
      </c>
      <c r="R38" s="149">
        <f t="shared" si="4"/>
        <v>380.47999999999996</v>
      </c>
      <c r="S38" s="148">
        <v>3.15</v>
      </c>
      <c r="T38" s="148">
        <v>2.52</v>
      </c>
      <c r="U38" s="149">
        <f t="shared" si="5"/>
        <v>413.28000000000003</v>
      </c>
      <c r="V38" s="148">
        <v>3.15</v>
      </c>
      <c r="W38" s="148">
        <v>2.52</v>
      </c>
      <c r="X38" s="149">
        <f t="shared" si="6"/>
        <v>413.28000000000003</v>
      </c>
      <c r="Y38" s="148">
        <v>3.37</v>
      </c>
      <c r="Z38" s="148">
        <v>2.7</v>
      </c>
      <c r="AA38" s="149">
        <f t="shared" si="7"/>
        <v>442.8</v>
      </c>
      <c r="AB38" s="148">
        <v>3.37</v>
      </c>
      <c r="AC38" s="148">
        <v>2.7</v>
      </c>
      <c r="AD38" s="149">
        <f t="shared" si="8"/>
        <v>442.8</v>
      </c>
      <c r="AE38" s="148">
        <v>2.54</v>
      </c>
      <c r="AF38" s="148">
        <v>2.83</v>
      </c>
      <c r="AG38" s="149">
        <f t="shared" si="9"/>
        <v>464.12</v>
      </c>
      <c r="AH38" s="148">
        <v>3.54</v>
      </c>
      <c r="AI38" s="148">
        <v>2.83</v>
      </c>
      <c r="AJ38" s="149">
        <f t="shared" si="21"/>
        <v>1030.3464000000001</v>
      </c>
      <c r="AK38" s="148">
        <v>3.68</v>
      </c>
      <c r="AL38" s="148">
        <v>2.94</v>
      </c>
      <c r="AM38" s="149">
        <f t="shared" si="22"/>
        <v>1070.3952000000002</v>
      </c>
      <c r="AN38" s="148">
        <v>3.74</v>
      </c>
      <c r="AO38" s="148">
        <v>2.99</v>
      </c>
      <c r="AP38" s="149">
        <f t="shared" si="23"/>
        <v>1137.6352</v>
      </c>
      <c r="AQ38" s="148">
        <v>3.8</v>
      </c>
      <c r="AR38" s="148">
        <v>3.04</v>
      </c>
      <c r="AS38" s="149">
        <f t="shared" si="24"/>
        <v>1156.6591999999998</v>
      </c>
      <c r="AT38" s="148">
        <v>3.97</v>
      </c>
      <c r="AU38" s="148">
        <v>3.18</v>
      </c>
      <c r="AV38" s="149">
        <f t="shared" si="25"/>
        <v>521.52</v>
      </c>
      <c r="AW38" s="148">
        <v>4.13</v>
      </c>
      <c r="AX38" s="148">
        <v>3.3</v>
      </c>
      <c r="AY38" s="149">
        <f t="shared" si="15"/>
        <v>541.1999999999999</v>
      </c>
      <c r="AZ38" s="148">
        <v>4.13</v>
      </c>
      <c r="BA38" s="148">
        <v>3.75</v>
      </c>
      <c r="BB38" s="149">
        <f t="shared" si="26"/>
        <v>1365.3000000000002</v>
      </c>
    </row>
    <row r="39" spans="1:54" s="22" customFormat="1" ht="12" customHeight="1">
      <c r="A39" s="26"/>
      <c r="B39" s="28" t="s">
        <v>46</v>
      </c>
      <c r="C39" s="151">
        <v>143</v>
      </c>
      <c r="D39" s="42">
        <v>2.42</v>
      </c>
      <c r="E39" s="23">
        <v>1.936</v>
      </c>
      <c r="F39" s="29">
        <f t="shared" si="17"/>
        <v>276.848</v>
      </c>
      <c r="G39" s="148">
        <v>2.78</v>
      </c>
      <c r="H39" s="148">
        <v>2.22</v>
      </c>
      <c r="I39" s="149">
        <f t="shared" si="18"/>
        <v>317.46000000000004</v>
      </c>
      <c r="J39" s="148">
        <v>2.78</v>
      </c>
      <c r="K39" s="153">
        <v>2.224</v>
      </c>
      <c r="L39" s="149">
        <f t="shared" si="19"/>
        <v>318.03200000000004</v>
      </c>
      <c r="M39" s="148">
        <v>2.9</v>
      </c>
      <c r="N39" s="148">
        <v>2.32</v>
      </c>
      <c r="O39" s="149">
        <f t="shared" si="20"/>
        <v>331.76</v>
      </c>
      <c r="P39" s="148">
        <v>2.9</v>
      </c>
      <c r="Q39" s="148">
        <v>2.32</v>
      </c>
      <c r="R39" s="149">
        <f t="shared" si="4"/>
        <v>331.76</v>
      </c>
      <c r="S39" s="148">
        <v>3.15</v>
      </c>
      <c r="T39" s="148">
        <v>2.52</v>
      </c>
      <c r="U39" s="149">
        <f t="shared" si="5"/>
        <v>360.36</v>
      </c>
      <c r="V39" s="148">
        <v>3.15</v>
      </c>
      <c r="W39" s="148">
        <v>2.52</v>
      </c>
      <c r="X39" s="149">
        <f t="shared" si="6"/>
        <v>360.36</v>
      </c>
      <c r="Y39" s="148">
        <v>3.37</v>
      </c>
      <c r="Z39" s="148">
        <v>2.7</v>
      </c>
      <c r="AA39" s="149">
        <f t="shared" si="7"/>
        <v>386.1</v>
      </c>
      <c r="AB39" s="148">
        <v>3.37</v>
      </c>
      <c r="AC39" s="148">
        <v>2.7</v>
      </c>
      <c r="AD39" s="149">
        <f t="shared" si="8"/>
        <v>386.1</v>
      </c>
      <c r="AE39" s="148">
        <v>2.54</v>
      </c>
      <c r="AF39" s="148">
        <v>2.83</v>
      </c>
      <c r="AG39" s="149">
        <f t="shared" si="9"/>
        <v>404.69</v>
      </c>
      <c r="AH39" s="148">
        <v>3.54</v>
      </c>
      <c r="AI39" s="148">
        <v>2.83</v>
      </c>
      <c r="AJ39" s="149">
        <f t="shared" si="21"/>
        <v>898.4118000000001</v>
      </c>
      <c r="AK39" s="148">
        <v>3.68</v>
      </c>
      <c r="AL39" s="148">
        <v>2.94</v>
      </c>
      <c r="AM39" s="149">
        <f t="shared" si="22"/>
        <v>933.3324000000001</v>
      </c>
      <c r="AN39" s="148">
        <v>3.74</v>
      </c>
      <c r="AO39" s="148">
        <v>2.99</v>
      </c>
      <c r="AP39" s="149">
        <f t="shared" si="23"/>
        <v>991.9624</v>
      </c>
      <c r="AQ39" s="148">
        <v>3.8</v>
      </c>
      <c r="AR39" s="148">
        <v>3.04</v>
      </c>
      <c r="AS39" s="149">
        <f t="shared" si="24"/>
        <v>1008.5504</v>
      </c>
      <c r="AT39" s="148">
        <v>3.97</v>
      </c>
      <c r="AU39" s="148">
        <v>3.18</v>
      </c>
      <c r="AV39" s="149">
        <f t="shared" si="25"/>
        <v>454.74</v>
      </c>
      <c r="AW39" s="148">
        <v>4.13</v>
      </c>
      <c r="AX39" s="148">
        <v>3.3</v>
      </c>
      <c r="AY39" s="149">
        <f t="shared" si="15"/>
        <v>471.9</v>
      </c>
      <c r="AZ39" s="148">
        <v>4.13</v>
      </c>
      <c r="BA39" s="148">
        <v>3.75</v>
      </c>
      <c r="BB39" s="149">
        <f t="shared" si="26"/>
        <v>1190.4750000000001</v>
      </c>
    </row>
    <row r="40" spans="1:54" s="22" customFormat="1" ht="12">
      <c r="A40" s="24" t="s">
        <v>39</v>
      </c>
      <c r="B40" s="28" t="s">
        <v>42</v>
      </c>
      <c r="C40" s="151">
        <v>476</v>
      </c>
      <c r="D40" s="42">
        <v>2.42</v>
      </c>
      <c r="E40" s="23">
        <v>1.936</v>
      </c>
      <c r="F40" s="29">
        <f t="shared" si="17"/>
        <v>921.536</v>
      </c>
      <c r="G40" s="148">
        <v>2.78</v>
      </c>
      <c r="H40" s="148">
        <v>2.22</v>
      </c>
      <c r="I40" s="149">
        <f t="shared" si="18"/>
        <v>1056.72</v>
      </c>
      <c r="J40" s="148">
        <v>2.78</v>
      </c>
      <c r="K40" s="153">
        <v>2.224</v>
      </c>
      <c r="L40" s="149">
        <f t="shared" si="19"/>
        <v>1058.624</v>
      </c>
      <c r="M40" s="148">
        <v>2.9</v>
      </c>
      <c r="N40" s="148">
        <v>2.32</v>
      </c>
      <c r="O40" s="149">
        <f t="shared" si="20"/>
        <v>1104.32</v>
      </c>
      <c r="P40" s="148">
        <v>2.9</v>
      </c>
      <c r="Q40" s="148">
        <v>2.32</v>
      </c>
      <c r="R40" s="149">
        <f t="shared" si="4"/>
        <v>1104.32</v>
      </c>
      <c r="S40" s="148">
        <v>3.15</v>
      </c>
      <c r="T40" s="148">
        <v>2.52</v>
      </c>
      <c r="U40" s="149">
        <f t="shared" si="5"/>
        <v>1199.52</v>
      </c>
      <c r="V40" s="148">
        <v>3.15</v>
      </c>
      <c r="W40" s="148">
        <v>2.52</v>
      </c>
      <c r="X40" s="149">
        <f t="shared" si="6"/>
        <v>1199.52</v>
      </c>
      <c r="Y40" s="148">
        <v>3.37</v>
      </c>
      <c r="Z40" s="148">
        <v>2.7</v>
      </c>
      <c r="AA40" s="149">
        <f t="shared" si="7"/>
        <v>1285.2</v>
      </c>
      <c r="AB40" s="148">
        <v>3.37</v>
      </c>
      <c r="AC40" s="148">
        <v>2.7</v>
      </c>
      <c r="AD40" s="149">
        <f t="shared" si="8"/>
        <v>1285.2</v>
      </c>
      <c r="AE40" s="148">
        <v>2.54</v>
      </c>
      <c r="AF40" s="148">
        <v>2.83</v>
      </c>
      <c r="AG40" s="149">
        <f t="shared" si="9"/>
        <v>1347.08</v>
      </c>
      <c r="AH40" s="148">
        <v>3.54</v>
      </c>
      <c r="AI40" s="148">
        <v>2.83</v>
      </c>
      <c r="AJ40" s="149">
        <f t="shared" si="21"/>
        <v>2990.5176</v>
      </c>
      <c r="AK40" s="148">
        <v>3.68</v>
      </c>
      <c r="AL40" s="148">
        <v>2.94</v>
      </c>
      <c r="AM40" s="149">
        <f t="shared" si="22"/>
        <v>3106.7568</v>
      </c>
      <c r="AN40" s="148">
        <v>3.74</v>
      </c>
      <c r="AO40" s="148">
        <v>2.99</v>
      </c>
      <c r="AP40" s="149">
        <f t="shared" si="23"/>
        <v>3301.9168</v>
      </c>
      <c r="AQ40" s="148">
        <v>3.8</v>
      </c>
      <c r="AR40" s="148">
        <v>3.04</v>
      </c>
      <c r="AS40" s="149">
        <f t="shared" si="24"/>
        <v>3357.1328</v>
      </c>
      <c r="AT40" s="148">
        <v>3.97</v>
      </c>
      <c r="AU40" s="148">
        <v>3.18</v>
      </c>
      <c r="AV40" s="149">
        <f t="shared" si="25"/>
        <v>1513.68</v>
      </c>
      <c r="AW40" s="148">
        <v>4.13</v>
      </c>
      <c r="AX40" s="148">
        <v>3.3</v>
      </c>
      <c r="AY40" s="149">
        <f t="shared" si="15"/>
        <v>1570.8</v>
      </c>
      <c r="AZ40" s="148">
        <v>4.13</v>
      </c>
      <c r="BA40" s="148">
        <v>3.75</v>
      </c>
      <c r="BB40" s="149">
        <f t="shared" si="26"/>
        <v>3962.7000000000003</v>
      </c>
    </row>
    <row r="41" spans="1:54" s="22" customFormat="1" ht="12">
      <c r="A41" s="25"/>
      <c r="B41" s="28" t="s">
        <v>43</v>
      </c>
      <c r="C41" s="151">
        <v>295</v>
      </c>
      <c r="D41" s="42">
        <v>2.42</v>
      </c>
      <c r="E41" s="23">
        <v>1.936</v>
      </c>
      <c r="F41" s="29">
        <f t="shared" si="17"/>
        <v>571.12</v>
      </c>
      <c r="G41" s="148">
        <v>2.78</v>
      </c>
      <c r="H41" s="148">
        <v>2.22</v>
      </c>
      <c r="I41" s="149">
        <f t="shared" si="18"/>
        <v>654.9000000000001</v>
      </c>
      <c r="J41" s="148">
        <v>2.78</v>
      </c>
      <c r="K41" s="153">
        <v>2.224</v>
      </c>
      <c r="L41" s="149">
        <f t="shared" si="19"/>
        <v>656.08</v>
      </c>
      <c r="M41" s="148">
        <v>2.9</v>
      </c>
      <c r="N41" s="148">
        <v>2.32</v>
      </c>
      <c r="O41" s="149">
        <f t="shared" si="20"/>
        <v>684.4</v>
      </c>
      <c r="P41" s="148">
        <v>2.9</v>
      </c>
      <c r="Q41" s="148">
        <v>2.32</v>
      </c>
      <c r="R41" s="149">
        <f t="shared" si="4"/>
        <v>684.4</v>
      </c>
      <c r="S41" s="148">
        <v>3.15</v>
      </c>
      <c r="T41" s="148">
        <v>2.52</v>
      </c>
      <c r="U41" s="149">
        <f t="shared" si="5"/>
        <v>743.4</v>
      </c>
      <c r="V41" s="148">
        <v>3.15</v>
      </c>
      <c r="W41" s="148">
        <v>2.52</v>
      </c>
      <c r="X41" s="149">
        <f t="shared" si="6"/>
        <v>743.4</v>
      </c>
      <c r="Y41" s="148">
        <v>3.37</v>
      </c>
      <c r="Z41" s="148">
        <v>2.7</v>
      </c>
      <c r="AA41" s="149">
        <f t="shared" si="7"/>
        <v>796.5</v>
      </c>
      <c r="AB41" s="148">
        <v>3.37</v>
      </c>
      <c r="AC41" s="148">
        <v>2.7</v>
      </c>
      <c r="AD41" s="149">
        <f t="shared" si="8"/>
        <v>796.5</v>
      </c>
      <c r="AE41" s="148">
        <v>2.54</v>
      </c>
      <c r="AF41" s="148">
        <v>2.83</v>
      </c>
      <c r="AG41" s="149">
        <f t="shared" si="9"/>
        <v>834.85</v>
      </c>
      <c r="AH41" s="148">
        <v>3.54</v>
      </c>
      <c r="AI41" s="148">
        <v>2.83</v>
      </c>
      <c r="AJ41" s="149">
        <f t="shared" si="21"/>
        <v>1853.3670000000004</v>
      </c>
      <c r="AK41" s="148">
        <v>3.68</v>
      </c>
      <c r="AL41" s="148">
        <v>2.94</v>
      </c>
      <c r="AM41" s="149">
        <f t="shared" si="22"/>
        <v>1925.4060000000002</v>
      </c>
      <c r="AN41" s="148">
        <v>3.74</v>
      </c>
      <c r="AO41" s="148">
        <v>2.99</v>
      </c>
      <c r="AP41" s="149">
        <f t="shared" si="23"/>
        <v>2046.356</v>
      </c>
      <c r="AQ41" s="148">
        <v>3.8</v>
      </c>
      <c r="AR41" s="148">
        <v>3.04</v>
      </c>
      <c r="AS41" s="149">
        <f t="shared" si="24"/>
        <v>2080.576</v>
      </c>
      <c r="AT41" s="148">
        <v>3.97</v>
      </c>
      <c r="AU41" s="148">
        <v>3.18</v>
      </c>
      <c r="AV41" s="149">
        <f t="shared" si="25"/>
        <v>938.1</v>
      </c>
      <c r="AW41" s="148">
        <v>4.13</v>
      </c>
      <c r="AX41" s="148">
        <v>3.3</v>
      </c>
      <c r="AY41" s="149">
        <f t="shared" si="15"/>
        <v>973.5</v>
      </c>
      <c r="AZ41" s="148">
        <v>4.13</v>
      </c>
      <c r="BA41" s="148">
        <v>3.75</v>
      </c>
      <c r="BB41" s="149">
        <f t="shared" si="26"/>
        <v>2455.8750000000005</v>
      </c>
    </row>
    <row r="42" spans="1:54" s="22" customFormat="1" ht="12">
      <c r="A42" s="25"/>
      <c r="B42" s="28" t="s">
        <v>44</v>
      </c>
      <c r="C42" s="151">
        <v>229</v>
      </c>
      <c r="D42" s="42">
        <v>2.42</v>
      </c>
      <c r="E42" s="23">
        <v>1.936</v>
      </c>
      <c r="F42" s="29">
        <f t="shared" si="17"/>
        <v>443.344</v>
      </c>
      <c r="G42" s="148">
        <v>2.78</v>
      </c>
      <c r="H42" s="148">
        <v>2.22</v>
      </c>
      <c r="I42" s="149">
        <f t="shared" si="18"/>
        <v>508.38000000000005</v>
      </c>
      <c r="J42" s="148">
        <v>2.78</v>
      </c>
      <c r="K42" s="153">
        <v>2.224</v>
      </c>
      <c r="L42" s="149">
        <f t="shared" si="19"/>
        <v>509.29600000000005</v>
      </c>
      <c r="M42" s="148">
        <v>2.9</v>
      </c>
      <c r="N42" s="148">
        <v>2.32</v>
      </c>
      <c r="O42" s="149">
        <f t="shared" si="20"/>
        <v>531.28</v>
      </c>
      <c r="P42" s="148">
        <v>2.9</v>
      </c>
      <c r="Q42" s="148">
        <v>2.32</v>
      </c>
      <c r="R42" s="149">
        <f t="shared" si="4"/>
        <v>531.28</v>
      </c>
      <c r="S42" s="148">
        <v>3.15</v>
      </c>
      <c r="T42" s="148">
        <v>2.52</v>
      </c>
      <c r="U42" s="149">
        <f t="shared" si="5"/>
        <v>577.08</v>
      </c>
      <c r="V42" s="148">
        <v>3.15</v>
      </c>
      <c r="W42" s="148">
        <v>2.52</v>
      </c>
      <c r="X42" s="149">
        <f t="shared" si="6"/>
        <v>577.08</v>
      </c>
      <c r="Y42" s="148">
        <v>3.37</v>
      </c>
      <c r="Z42" s="148">
        <v>2.7</v>
      </c>
      <c r="AA42" s="149">
        <f t="shared" si="7"/>
        <v>618.3000000000001</v>
      </c>
      <c r="AB42" s="148">
        <v>3.37</v>
      </c>
      <c r="AC42" s="148">
        <v>2.7</v>
      </c>
      <c r="AD42" s="149">
        <f t="shared" si="8"/>
        <v>618.3000000000001</v>
      </c>
      <c r="AE42" s="148">
        <v>2.54</v>
      </c>
      <c r="AF42" s="148">
        <v>2.83</v>
      </c>
      <c r="AG42" s="149">
        <f t="shared" si="9"/>
        <v>648.07</v>
      </c>
      <c r="AH42" s="148">
        <v>3.54</v>
      </c>
      <c r="AI42" s="148">
        <v>2.83</v>
      </c>
      <c r="AJ42" s="149">
        <f t="shared" si="21"/>
        <v>1438.7154000000003</v>
      </c>
      <c r="AK42" s="148">
        <v>3.68</v>
      </c>
      <c r="AL42" s="148">
        <v>2.94</v>
      </c>
      <c r="AM42" s="149">
        <f t="shared" si="22"/>
        <v>1494.6372000000001</v>
      </c>
      <c r="AN42" s="148">
        <v>3.74</v>
      </c>
      <c r="AO42" s="148">
        <v>2.99</v>
      </c>
      <c r="AP42" s="149">
        <f t="shared" si="23"/>
        <v>1588.5272</v>
      </c>
      <c r="AQ42" s="148">
        <v>3.8</v>
      </c>
      <c r="AR42" s="148">
        <v>3.04</v>
      </c>
      <c r="AS42" s="149">
        <f t="shared" si="24"/>
        <v>1615.0911999999998</v>
      </c>
      <c r="AT42" s="148">
        <v>3.97</v>
      </c>
      <c r="AU42" s="148">
        <v>3.18</v>
      </c>
      <c r="AV42" s="149">
        <f t="shared" si="25"/>
        <v>728.22</v>
      </c>
      <c r="AW42" s="148">
        <v>4.13</v>
      </c>
      <c r="AX42" s="148">
        <v>3.3</v>
      </c>
      <c r="AY42" s="149">
        <f t="shared" si="15"/>
        <v>755.6999999999999</v>
      </c>
      <c r="AZ42" s="148">
        <v>4.13</v>
      </c>
      <c r="BA42" s="148">
        <v>3.75</v>
      </c>
      <c r="BB42" s="149">
        <f t="shared" si="26"/>
        <v>1906.4250000000002</v>
      </c>
    </row>
    <row r="43" spans="1:54" s="22" customFormat="1" ht="12">
      <c r="A43" s="26"/>
      <c r="B43" s="28" t="s">
        <v>45</v>
      </c>
      <c r="C43" s="151">
        <v>186</v>
      </c>
      <c r="D43" s="42">
        <v>2.42</v>
      </c>
      <c r="E43" s="23">
        <v>1.936</v>
      </c>
      <c r="F43" s="29">
        <f t="shared" si="17"/>
        <v>360.096</v>
      </c>
      <c r="G43" s="148">
        <v>2.78</v>
      </c>
      <c r="H43" s="148">
        <v>2.22</v>
      </c>
      <c r="I43" s="149">
        <f t="shared" si="18"/>
        <v>412.92</v>
      </c>
      <c r="J43" s="148">
        <v>2.78</v>
      </c>
      <c r="K43" s="153">
        <v>2.224</v>
      </c>
      <c r="L43" s="149">
        <f t="shared" si="19"/>
        <v>413.66400000000004</v>
      </c>
      <c r="M43" s="148">
        <v>2.9</v>
      </c>
      <c r="N43" s="148">
        <v>2.32</v>
      </c>
      <c r="O43" s="149">
        <f t="shared" si="20"/>
        <v>431.52</v>
      </c>
      <c r="P43" s="148">
        <v>2.9</v>
      </c>
      <c r="Q43" s="148">
        <v>2.32</v>
      </c>
      <c r="R43" s="149">
        <f t="shared" si="4"/>
        <v>431.52</v>
      </c>
      <c r="S43" s="148">
        <v>3.15</v>
      </c>
      <c r="T43" s="148">
        <v>2.52</v>
      </c>
      <c r="U43" s="149">
        <f t="shared" si="5"/>
        <v>468.72</v>
      </c>
      <c r="V43" s="148">
        <v>3.15</v>
      </c>
      <c r="W43" s="148">
        <v>2.52</v>
      </c>
      <c r="X43" s="149">
        <f t="shared" si="6"/>
        <v>468.72</v>
      </c>
      <c r="Y43" s="148">
        <v>3.37</v>
      </c>
      <c r="Z43" s="148">
        <v>2.7</v>
      </c>
      <c r="AA43" s="149">
        <f t="shared" si="7"/>
        <v>502.20000000000005</v>
      </c>
      <c r="AB43" s="148">
        <v>3.37</v>
      </c>
      <c r="AC43" s="148">
        <v>2.7</v>
      </c>
      <c r="AD43" s="149">
        <f t="shared" si="8"/>
        <v>502.20000000000005</v>
      </c>
      <c r="AE43" s="148">
        <v>2.54</v>
      </c>
      <c r="AF43" s="148">
        <v>2.83</v>
      </c>
      <c r="AG43" s="149">
        <f t="shared" si="9"/>
        <v>526.38</v>
      </c>
      <c r="AH43" s="148">
        <v>3.54</v>
      </c>
      <c r="AI43" s="148">
        <v>2.83</v>
      </c>
      <c r="AJ43" s="149">
        <f t="shared" si="21"/>
        <v>1168.5636000000002</v>
      </c>
      <c r="AK43" s="148">
        <v>3.68</v>
      </c>
      <c r="AL43" s="148">
        <v>2.94</v>
      </c>
      <c r="AM43" s="149">
        <f t="shared" si="22"/>
        <v>1213.9848</v>
      </c>
      <c r="AN43" s="148">
        <v>3.74</v>
      </c>
      <c r="AO43" s="148">
        <v>2.99</v>
      </c>
      <c r="AP43" s="149">
        <f t="shared" si="23"/>
        <v>1290.2448</v>
      </c>
      <c r="AQ43" s="148">
        <v>3.8</v>
      </c>
      <c r="AR43" s="148">
        <v>3.04</v>
      </c>
      <c r="AS43" s="149">
        <f t="shared" si="24"/>
        <v>1311.8208</v>
      </c>
      <c r="AT43" s="148">
        <v>3.97</v>
      </c>
      <c r="AU43" s="148">
        <v>3.18</v>
      </c>
      <c r="AV43" s="149">
        <f t="shared" si="25"/>
        <v>591.48</v>
      </c>
      <c r="AW43" s="148">
        <v>4.13</v>
      </c>
      <c r="AX43" s="148">
        <v>3.3</v>
      </c>
      <c r="AY43" s="149">
        <f t="shared" si="15"/>
        <v>613.8</v>
      </c>
      <c r="AZ43" s="148">
        <v>4.13</v>
      </c>
      <c r="BA43" s="148">
        <v>3.75</v>
      </c>
      <c r="BB43" s="149">
        <f t="shared" si="26"/>
        <v>1548.45</v>
      </c>
    </row>
    <row r="44" spans="1:54" s="22" customFormat="1" ht="12">
      <c r="A44" s="26"/>
      <c r="B44" s="28" t="s">
        <v>46</v>
      </c>
      <c r="C44" s="151">
        <v>162</v>
      </c>
      <c r="D44" s="42">
        <v>2.42</v>
      </c>
      <c r="E44" s="23">
        <v>1.936</v>
      </c>
      <c r="F44" s="29">
        <f t="shared" si="17"/>
        <v>313.632</v>
      </c>
      <c r="G44" s="148">
        <v>2.78</v>
      </c>
      <c r="H44" s="148">
        <v>2.22</v>
      </c>
      <c r="I44" s="149">
        <f t="shared" si="18"/>
        <v>359.64000000000004</v>
      </c>
      <c r="J44" s="148">
        <v>2.78</v>
      </c>
      <c r="K44" s="153">
        <v>2.224</v>
      </c>
      <c r="L44" s="149">
        <f t="shared" si="19"/>
        <v>360.288</v>
      </c>
      <c r="M44" s="148">
        <v>2.9</v>
      </c>
      <c r="N44" s="148">
        <v>2.32</v>
      </c>
      <c r="O44" s="149">
        <f t="shared" si="20"/>
        <v>375.84</v>
      </c>
      <c r="P44" s="148">
        <v>2.9</v>
      </c>
      <c r="Q44" s="148">
        <v>2.32</v>
      </c>
      <c r="R44" s="149">
        <f t="shared" si="4"/>
        <v>375.84</v>
      </c>
      <c r="S44" s="148">
        <v>3.15</v>
      </c>
      <c r="T44" s="148">
        <v>2.52</v>
      </c>
      <c r="U44" s="149">
        <f t="shared" si="5"/>
        <v>408.24</v>
      </c>
      <c r="V44" s="148">
        <v>3.15</v>
      </c>
      <c r="W44" s="148">
        <v>2.52</v>
      </c>
      <c r="X44" s="149">
        <f t="shared" si="6"/>
        <v>408.24</v>
      </c>
      <c r="Y44" s="148">
        <v>3.37</v>
      </c>
      <c r="Z44" s="148">
        <v>2.7</v>
      </c>
      <c r="AA44" s="149">
        <f t="shared" si="7"/>
        <v>437.40000000000003</v>
      </c>
      <c r="AB44" s="148">
        <v>3.37</v>
      </c>
      <c r="AC44" s="148">
        <v>2.7</v>
      </c>
      <c r="AD44" s="149">
        <f t="shared" si="8"/>
        <v>437.40000000000003</v>
      </c>
      <c r="AE44" s="148">
        <v>2.54</v>
      </c>
      <c r="AF44" s="148">
        <v>2.83</v>
      </c>
      <c r="AG44" s="149">
        <f t="shared" si="9"/>
        <v>458.46000000000004</v>
      </c>
      <c r="AH44" s="148">
        <v>3.54</v>
      </c>
      <c r="AI44" s="148">
        <v>2.83</v>
      </c>
      <c r="AJ44" s="149">
        <f t="shared" si="21"/>
        <v>1017.7812000000001</v>
      </c>
      <c r="AK44" s="148">
        <v>3.68</v>
      </c>
      <c r="AL44" s="148">
        <v>2.94</v>
      </c>
      <c r="AM44" s="149">
        <f t="shared" si="22"/>
        <v>1057.3416000000002</v>
      </c>
      <c r="AN44" s="148">
        <v>3.74</v>
      </c>
      <c r="AO44" s="148">
        <v>2.99</v>
      </c>
      <c r="AP44" s="149">
        <f t="shared" si="23"/>
        <v>1123.7616</v>
      </c>
      <c r="AQ44" s="148">
        <v>3.8</v>
      </c>
      <c r="AR44" s="148">
        <v>3.04</v>
      </c>
      <c r="AS44" s="149">
        <f t="shared" si="24"/>
        <v>1142.5536</v>
      </c>
      <c r="AT44" s="148">
        <v>3.97</v>
      </c>
      <c r="AU44" s="148">
        <v>3.18</v>
      </c>
      <c r="AV44" s="149">
        <f t="shared" si="25"/>
        <v>515.1600000000001</v>
      </c>
      <c r="AW44" s="148">
        <v>4.13</v>
      </c>
      <c r="AX44" s="148">
        <v>3.3</v>
      </c>
      <c r="AY44" s="149">
        <f t="shared" si="15"/>
        <v>534.6</v>
      </c>
      <c r="AZ44" s="148">
        <v>4.13</v>
      </c>
      <c r="BA44" s="148">
        <v>3.75</v>
      </c>
      <c r="BB44" s="149">
        <f t="shared" si="26"/>
        <v>1348.65</v>
      </c>
    </row>
    <row r="45" spans="1:54" s="22" customFormat="1" ht="12">
      <c r="A45" s="24" t="s">
        <v>40</v>
      </c>
      <c r="B45" s="28" t="s">
        <v>42</v>
      </c>
      <c r="C45" s="151">
        <v>516</v>
      </c>
      <c r="D45" s="42">
        <v>2.42</v>
      </c>
      <c r="E45" s="23">
        <v>1.936</v>
      </c>
      <c r="F45" s="29">
        <f t="shared" si="17"/>
        <v>998.976</v>
      </c>
      <c r="G45" s="148">
        <v>2.78</v>
      </c>
      <c r="H45" s="148">
        <v>2.22</v>
      </c>
      <c r="I45" s="149">
        <f t="shared" si="18"/>
        <v>1145.5200000000002</v>
      </c>
      <c r="J45" s="148">
        <v>2.78</v>
      </c>
      <c r="K45" s="153">
        <v>2.224</v>
      </c>
      <c r="L45" s="149">
        <f t="shared" si="19"/>
        <v>1147.584</v>
      </c>
      <c r="M45" s="148">
        <v>2.9</v>
      </c>
      <c r="N45" s="148">
        <v>2.32</v>
      </c>
      <c r="O45" s="149">
        <f t="shared" si="20"/>
        <v>1197.12</v>
      </c>
      <c r="P45" s="148">
        <v>2.9</v>
      </c>
      <c r="Q45" s="148">
        <v>2.32</v>
      </c>
      <c r="R45" s="149">
        <f t="shared" si="4"/>
        <v>1197.12</v>
      </c>
      <c r="S45" s="148">
        <v>3.15</v>
      </c>
      <c r="T45" s="148">
        <v>2.52</v>
      </c>
      <c r="U45" s="149">
        <f t="shared" si="5"/>
        <v>1300.32</v>
      </c>
      <c r="V45" s="148">
        <v>3.15</v>
      </c>
      <c r="W45" s="148">
        <v>2.52</v>
      </c>
      <c r="X45" s="149">
        <f t="shared" si="6"/>
        <v>1300.32</v>
      </c>
      <c r="Y45" s="148">
        <v>3.37</v>
      </c>
      <c r="Z45" s="148">
        <v>2.7</v>
      </c>
      <c r="AA45" s="149">
        <f t="shared" si="7"/>
        <v>1393.2</v>
      </c>
      <c r="AB45" s="148">
        <v>3.37</v>
      </c>
      <c r="AC45" s="148">
        <v>2.7</v>
      </c>
      <c r="AD45" s="149">
        <f t="shared" si="8"/>
        <v>1393.2</v>
      </c>
      <c r="AE45" s="148">
        <v>2.54</v>
      </c>
      <c r="AF45" s="148">
        <v>2.83</v>
      </c>
      <c r="AG45" s="149">
        <f t="shared" si="9"/>
        <v>1460.28</v>
      </c>
      <c r="AH45" s="148">
        <v>3.54</v>
      </c>
      <c r="AI45" s="148">
        <v>2.83</v>
      </c>
      <c r="AJ45" s="149">
        <f t="shared" si="21"/>
        <v>3241.8216000000007</v>
      </c>
      <c r="AK45" s="148">
        <v>3.68</v>
      </c>
      <c r="AL45" s="148">
        <v>2.94</v>
      </c>
      <c r="AM45" s="149">
        <f t="shared" si="22"/>
        <v>3367.8288000000007</v>
      </c>
      <c r="AN45" s="148">
        <v>3.74</v>
      </c>
      <c r="AO45" s="148">
        <v>2.99</v>
      </c>
      <c r="AP45" s="149">
        <f t="shared" si="23"/>
        <v>3579.3887999999997</v>
      </c>
      <c r="AQ45" s="148">
        <v>3.8</v>
      </c>
      <c r="AR45" s="148">
        <v>3.04</v>
      </c>
      <c r="AS45" s="149">
        <f t="shared" si="24"/>
        <v>3639.2447999999995</v>
      </c>
      <c r="AT45" s="148">
        <v>3.97</v>
      </c>
      <c r="AU45" s="148">
        <v>3.18</v>
      </c>
      <c r="AV45" s="149">
        <f t="shared" si="25"/>
        <v>1640.88</v>
      </c>
      <c r="AW45" s="148">
        <v>4.13</v>
      </c>
      <c r="AX45" s="148">
        <v>3.3</v>
      </c>
      <c r="AY45" s="149">
        <f t="shared" si="15"/>
        <v>1702.8</v>
      </c>
      <c r="AZ45" s="148">
        <v>4.13</v>
      </c>
      <c r="BA45" s="148">
        <v>3.75</v>
      </c>
      <c r="BB45" s="149">
        <f t="shared" si="26"/>
        <v>4295.700000000001</v>
      </c>
    </row>
    <row r="46" spans="1:54" s="22" customFormat="1" ht="12">
      <c r="A46" s="25" t="s">
        <v>41</v>
      </c>
      <c r="B46" s="28" t="s">
        <v>43</v>
      </c>
      <c r="C46" s="151">
        <v>320</v>
      </c>
      <c r="D46" s="42">
        <v>2.42</v>
      </c>
      <c r="E46" s="23">
        <v>1.936</v>
      </c>
      <c r="F46" s="29">
        <f t="shared" si="17"/>
        <v>619.52</v>
      </c>
      <c r="G46" s="148">
        <v>2.78</v>
      </c>
      <c r="H46" s="148">
        <v>2.22</v>
      </c>
      <c r="I46" s="149">
        <f t="shared" si="18"/>
        <v>710.4000000000001</v>
      </c>
      <c r="J46" s="148">
        <v>2.78</v>
      </c>
      <c r="K46" s="153">
        <v>2.224</v>
      </c>
      <c r="L46" s="149">
        <f t="shared" si="19"/>
        <v>711.6800000000001</v>
      </c>
      <c r="M46" s="148">
        <v>2.9</v>
      </c>
      <c r="N46" s="148">
        <v>2.32</v>
      </c>
      <c r="O46" s="149">
        <f t="shared" si="20"/>
        <v>742.4</v>
      </c>
      <c r="P46" s="148">
        <v>2.9</v>
      </c>
      <c r="Q46" s="148">
        <v>2.32</v>
      </c>
      <c r="R46" s="149">
        <f t="shared" si="4"/>
        <v>742.4</v>
      </c>
      <c r="S46" s="148">
        <v>3.15</v>
      </c>
      <c r="T46" s="148">
        <v>2.52</v>
      </c>
      <c r="U46" s="149">
        <f t="shared" si="5"/>
        <v>806.4</v>
      </c>
      <c r="V46" s="148">
        <v>3.15</v>
      </c>
      <c r="W46" s="148">
        <v>2.52</v>
      </c>
      <c r="X46" s="149">
        <f t="shared" si="6"/>
        <v>806.4</v>
      </c>
      <c r="Y46" s="148">
        <v>3.37</v>
      </c>
      <c r="Z46" s="148">
        <v>2.7</v>
      </c>
      <c r="AA46" s="149">
        <f t="shared" si="7"/>
        <v>864</v>
      </c>
      <c r="AB46" s="148">
        <v>3.37</v>
      </c>
      <c r="AC46" s="148">
        <v>2.7</v>
      </c>
      <c r="AD46" s="149">
        <f t="shared" si="8"/>
        <v>864</v>
      </c>
      <c r="AE46" s="148">
        <v>2.54</v>
      </c>
      <c r="AF46" s="148">
        <v>2.83</v>
      </c>
      <c r="AG46" s="149">
        <f t="shared" si="9"/>
        <v>905.6</v>
      </c>
      <c r="AH46" s="148">
        <v>3.54</v>
      </c>
      <c r="AI46" s="148">
        <v>2.83</v>
      </c>
      <c r="AJ46" s="149">
        <f t="shared" si="21"/>
        <v>2010.4320000000002</v>
      </c>
      <c r="AK46" s="148">
        <v>3.68</v>
      </c>
      <c r="AL46" s="148">
        <v>2.94</v>
      </c>
      <c r="AM46" s="149">
        <f t="shared" si="22"/>
        <v>2088.576</v>
      </c>
      <c r="AN46" s="148">
        <v>3.74</v>
      </c>
      <c r="AO46" s="148">
        <v>2.99</v>
      </c>
      <c r="AP46" s="149">
        <f t="shared" si="23"/>
        <v>2219.7760000000003</v>
      </c>
      <c r="AQ46" s="148">
        <v>3.8</v>
      </c>
      <c r="AR46" s="148">
        <v>3.04</v>
      </c>
      <c r="AS46" s="149">
        <f t="shared" si="24"/>
        <v>2256.8959999999997</v>
      </c>
      <c r="AT46" s="148">
        <v>3.97</v>
      </c>
      <c r="AU46" s="148">
        <v>3.18</v>
      </c>
      <c r="AV46" s="149">
        <f t="shared" si="25"/>
        <v>1017.6</v>
      </c>
      <c r="AW46" s="148">
        <v>4.13</v>
      </c>
      <c r="AX46" s="148">
        <v>3.3</v>
      </c>
      <c r="AY46" s="149">
        <f t="shared" si="15"/>
        <v>1056</v>
      </c>
      <c r="AZ46" s="148">
        <v>4.13</v>
      </c>
      <c r="BA46" s="148">
        <v>3.75</v>
      </c>
      <c r="BB46" s="149">
        <f t="shared" si="26"/>
        <v>2664.0000000000005</v>
      </c>
    </row>
    <row r="47" spans="1:54" s="22" customFormat="1" ht="12">
      <c r="A47" s="26"/>
      <c r="B47" s="28" t="s">
        <v>44</v>
      </c>
      <c r="C47" s="151">
        <v>247</v>
      </c>
      <c r="D47" s="42">
        <v>2.42</v>
      </c>
      <c r="E47" s="23">
        <v>1.936</v>
      </c>
      <c r="F47" s="29">
        <f t="shared" si="17"/>
        <v>478.192</v>
      </c>
      <c r="G47" s="148">
        <v>2.78</v>
      </c>
      <c r="H47" s="148">
        <v>2.22</v>
      </c>
      <c r="I47" s="149">
        <f t="shared" si="18"/>
        <v>548.34</v>
      </c>
      <c r="J47" s="148">
        <v>2.78</v>
      </c>
      <c r="K47" s="153">
        <v>2.224</v>
      </c>
      <c r="L47" s="149">
        <f t="shared" si="19"/>
        <v>549.3280000000001</v>
      </c>
      <c r="M47" s="148">
        <v>2.9</v>
      </c>
      <c r="N47" s="148">
        <v>2.32</v>
      </c>
      <c r="O47" s="149">
        <f t="shared" si="20"/>
        <v>573.04</v>
      </c>
      <c r="P47" s="148">
        <v>2.9</v>
      </c>
      <c r="Q47" s="148">
        <v>2.32</v>
      </c>
      <c r="R47" s="149">
        <f t="shared" si="4"/>
        <v>573.04</v>
      </c>
      <c r="S47" s="148">
        <v>3.15</v>
      </c>
      <c r="T47" s="148">
        <v>2.52</v>
      </c>
      <c r="U47" s="149">
        <f t="shared" si="5"/>
        <v>622.44</v>
      </c>
      <c r="V47" s="148">
        <v>3.15</v>
      </c>
      <c r="W47" s="148">
        <v>2.52</v>
      </c>
      <c r="X47" s="149">
        <f t="shared" si="6"/>
        <v>622.44</v>
      </c>
      <c r="Y47" s="148">
        <v>3.37</v>
      </c>
      <c r="Z47" s="148">
        <v>2.7</v>
      </c>
      <c r="AA47" s="149">
        <f t="shared" si="7"/>
        <v>666.9000000000001</v>
      </c>
      <c r="AB47" s="148">
        <v>3.37</v>
      </c>
      <c r="AC47" s="148">
        <v>2.7</v>
      </c>
      <c r="AD47" s="149">
        <f t="shared" si="8"/>
        <v>666.9000000000001</v>
      </c>
      <c r="AE47" s="148">
        <v>2.54</v>
      </c>
      <c r="AF47" s="148">
        <v>2.83</v>
      </c>
      <c r="AG47" s="149">
        <f t="shared" si="9"/>
        <v>699.01</v>
      </c>
      <c r="AH47" s="148">
        <v>3.54</v>
      </c>
      <c r="AI47" s="148">
        <v>2.83</v>
      </c>
      <c r="AJ47" s="149">
        <f t="shared" si="21"/>
        <v>1551.8022</v>
      </c>
      <c r="AK47" s="148">
        <v>3.68</v>
      </c>
      <c r="AL47" s="148">
        <v>2.94</v>
      </c>
      <c r="AM47" s="149">
        <f t="shared" si="22"/>
        <v>1612.1196</v>
      </c>
      <c r="AN47" s="148">
        <v>3.74</v>
      </c>
      <c r="AO47" s="148">
        <v>2.99</v>
      </c>
      <c r="AP47" s="149">
        <f t="shared" si="23"/>
        <v>1713.3896</v>
      </c>
      <c r="AQ47" s="148">
        <v>3.8</v>
      </c>
      <c r="AR47" s="148">
        <v>3.04</v>
      </c>
      <c r="AS47" s="149">
        <f t="shared" si="24"/>
        <v>1742.0416</v>
      </c>
      <c r="AT47" s="148">
        <v>3.97</v>
      </c>
      <c r="AU47" s="148">
        <v>3.18</v>
      </c>
      <c r="AV47" s="149">
        <f t="shared" si="25"/>
        <v>785.46</v>
      </c>
      <c r="AW47" s="148">
        <v>4.13</v>
      </c>
      <c r="AX47" s="148">
        <v>3.3</v>
      </c>
      <c r="AY47" s="149">
        <f t="shared" si="15"/>
        <v>815.0999999999999</v>
      </c>
      <c r="AZ47" s="148">
        <v>4.13</v>
      </c>
      <c r="BA47" s="148">
        <v>3.75</v>
      </c>
      <c r="BB47" s="149">
        <f t="shared" si="26"/>
        <v>2056.275</v>
      </c>
    </row>
    <row r="48" spans="1:54" s="22" customFormat="1" ht="12">
      <c r="A48" s="26"/>
      <c r="B48" s="28" t="s">
        <v>45</v>
      </c>
      <c r="C48" s="151">
        <v>201</v>
      </c>
      <c r="D48" s="42">
        <v>2.42</v>
      </c>
      <c r="E48" s="23">
        <v>1.936</v>
      </c>
      <c r="F48" s="29">
        <f t="shared" si="17"/>
        <v>389.13599999999997</v>
      </c>
      <c r="G48" s="148">
        <v>2.78</v>
      </c>
      <c r="H48" s="148">
        <v>2.22</v>
      </c>
      <c r="I48" s="149">
        <f t="shared" si="18"/>
        <v>446.22</v>
      </c>
      <c r="J48" s="148">
        <v>2.78</v>
      </c>
      <c r="K48" s="153">
        <v>2.224</v>
      </c>
      <c r="L48" s="149">
        <f t="shared" si="19"/>
        <v>447.02400000000006</v>
      </c>
      <c r="M48" s="148">
        <v>2.9</v>
      </c>
      <c r="N48" s="148">
        <v>2.32</v>
      </c>
      <c r="O48" s="149">
        <f t="shared" si="20"/>
        <v>466.32</v>
      </c>
      <c r="P48" s="148">
        <v>2.9</v>
      </c>
      <c r="Q48" s="148">
        <v>2.32</v>
      </c>
      <c r="R48" s="149">
        <f t="shared" si="4"/>
        <v>466.32</v>
      </c>
      <c r="S48" s="148">
        <v>3.15</v>
      </c>
      <c r="T48" s="148">
        <v>2.52</v>
      </c>
      <c r="U48" s="149">
        <f t="shared" si="5"/>
        <v>506.52</v>
      </c>
      <c r="V48" s="148">
        <v>3.15</v>
      </c>
      <c r="W48" s="148">
        <v>2.52</v>
      </c>
      <c r="X48" s="149">
        <f t="shared" si="6"/>
        <v>506.52</v>
      </c>
      <c r="Y48" s="148">
        <v>3.37</v>
      </c>
      <c r="Z48" s="148">
        <v>2.7</v>
      </c>
      <c r="AA48" s="149">
        <f t="shared" si="7"/>
        <v>542.7</v>
      </c>
      <c r="AB48" s="148">
        <v>3.37</v>
      </c>
      <c r="AC48" s="148">
        <v>2.7</v>
      </c>
      <c r="AD48" s="149">
        <f t="shared" si="8"/>
        <v>542.7</v>
      </c>
      <c r="AE48" s="148">
        <v>2.54</v>
      </c>
      <c r="AF48" s="148">
        <v>2.83</v>
      </c>
      <c r="AG48" s="149">
        <f t="shared" si="9"/>
        <v>568.83</v>
      </c>
      <c r="AH48" s="148">
        <v>3.54</v>
      </c>
      <c r="AI48" s="148">
        <v>2.83</v>
      </c>
      <c r="AJ48" s="149">
        <f t="shared" si="21"/>
        <v>1262.8026000000002</v>
      </c>
      <c r="AK48" s="148">
        <v>3.68</v>
      </c>
      <c r="AL48" s="148">
        <v>2.94</v>
      </c>
      <c r="AM48" s="149">
        <f t="shared" si="22"/>
        <v>1311.8868</v>
      </c>
      <c r="AN48" s="148">
        <v>3.74</v>
      </c>
      <c r="AO48" s="148">
        <v>2.99</v>
      </c>
      <c r="AP48" s="149">
        <f t="shared" si="23"/>
        <v>1394.2968</v>
      </c>
      <c r="AQ48" s="148">
        <v>3.8</v>
      </c>
      <c r="AR48" s="148">
        <v>3.04</v>
      </c>
      <c r="AS48" s="149">
        <f t="shared" si="24"/>
        <v>1417.6128</v>
      </c>
      <c r="AT48" s="148">
        <v>3.97</v>
      </c>
      <c r="AU48" s="148">
        <v>3.18</v>
      </c>
      <c r="AV48" s="149">
        <f t="shared" si="25"/>
        <v>639.1800000000001</v>
      </c>
      <c r="AW48" s="148">
        <v>4.13</v>
      </c>
      <c r="AX48" s="148">
        <v>3.3</v>
      </c>
      <c r="AY48" s="149">
        <f t="shared" si="15"/>
        <v>663.3</v>
      </c>
      <c r="AZ48" s="148">
        <v>4.13</v>
      </c>
      <c r="BA48" s="148">
        <v>3.75</v>
      </c>
      <c r="BB48" s="149">
        <f t="shared" si="26"/>
        <v>1673.325</v>
      </c>
    </row>
    <row r="49" spans="1:54" s="22" customFormat="1" ht="12">
      <c r="A49" s="27"/>
      <c r="B49" s="28" t="s">
        <v>46</v>
      </c>
      <c r="C49" s="151">
        <v>175</v>
      </c>
      <c r="D49" s="42">
        <v>2.42</v>
      </c>
      <c r="E49" s="23">
        <v>1.936</v>
      </c>
      <c r="F49" s="29">
        <f t="shared" si="17"/>
        <v>338.8</v>
      </c>
      <c r="G49" s="148">
        <v>2.78</v>
      </c>
      <c r="H49" s="148">
        <v>2.22</v>
      </c>
      <c r="I49" s="149">
        <f t="shared" si="18"/>
        <v>388.50000000000006</v>
      </c>
      <c r="J49" s="148">
        <v>2.78</v>
      </c>
      <c r="K49" s="153">
        <v>2.224</v>
      </c>
      <c r="L49" s="149">
        <f t="shared" si="19"/>
        <v>389.20000000000005</v>
      </c>
      <c r="M49" s="148">
        <v>2.9</v>
      </c>
      <c r="N49" s="148">
        <v>2.32</v>
      </c>
      <c r="O49" s="149">
        <f t="shared" si="20"/>
        <v>406</v>
      </c>
      <c r="P49" s="148">
        <v>2.9</v>
      </c>
      <c r="Q49" s="148">
        <v>2.32</v>
      </c>
      <c r="R49" s="149">
        <f t="shared" si="4"/>
        <v>406</v>
      </c>
      <c r="S49" s="148">
        <v>3.15</v>
      </c>
      <c r="T49" s="148">
        <v>2.52</v>
      </c>
      <c r="U49" s="149">
        <f t="shared" si="5"/>
        <v>441</v>
      </c>
      <c r="V49" s="148">
        <v>3.15</v>
      </c>
      <c r="W49" s="148">
        <v>2.52</v>
      </c>
      <c r="X49" s="149">
        <f t="shared" si="6"/>
        <v>441</v>
      </c>
      <c r="Y49" s="148">
        <v>3.37</v>
      </c>
      <c r="Z49" s="148">
        <v>2.7</v>
      </c>
      <c r="AA49" s="149">
        <f t="shared" si="7"/>
        <v>472.50000000000006</v>
      </c>
      <c r="AB49" s="148">
        <v>3.37</v>
      </c>
      <c r="AC49" s="148">
        <v>2.7</v>
      </c>
      <c r="AD49" s="149">
        <f t="shared" si="8"/>
        <v>472.50000000000006</v>
      </c>
      <c r="AE49" s="148">
        <v>2.54</v>
      </c>
      <c r="AF49" s="148">
        <v>2.83</v>
      </c>
      <c r="AG49" s="149">
        <f t="shared" si="9"/>
        <v>495.25</v>
      </c>
      <c r="AH49" s="148">
        <v>3.54</v>
      </c>
      <c r="AI49" s="148">
        <v>2.83</v>
      </c>
      <c r="AJ49" s="149">
        <f t="shared" si="21"/>
        <v>1099.4550000000002</v>
      </c>
      <c r="AK49" s="148">
        <v>3.68</v>
      </c>
      <c r="AL49" s="148">
        <v>2.94</v>
      </c>
      <c r="AM49" s="149">
        <f t="shared" si="22"/>
        <v>1142.19</v>
      </c>
      <c r="AN49" s="148">
        <v>3.74</v>
      </c>
      <c r="AO49" s="148">
        <v>2.99</v>
      </c>
      <c r="AP49" s="149">
        <f t="shared" si="23"/>
        <v>1213.94</v>
      </c>
      <c r="AQ49" s="148">
        <v>3.8</v>
      </c>
      <c r="AR49" s="148">
        <v>3.04</v>
      </c>
      <c r="AS49" s="149">
        <f t="shared" si="24"/>
        <v>1234.24</v>
      </c>
      <c r="AT49" s="148">
        <v>3.97</v>
      </c>
      <c r="AU49" s="148">
        <v>3.18</v>
      </c>
      <c r="AV49" s="149">
        <f t="shared" si="25"/>
        <v>556.5</v>
      </c>
      <c r="AW49" s="148">
        <v>4.13</v>
      </c>
      <c r="AX49" s="148">
        <v>3.3</v>
      </c>
      <c r="AY49" s="149">
        <f t="shared" si="15"/>
        <v>577.5</v>
      </c>
      <c r="AZ49" s="148">
        <v>4.13</v>
      </c>
      <c r="BA49" s="148">
        <v>3.75</v>
      </c>
      <c r="BB49" s="149">
        <f t="shared" si="26"/>
        <v>1456.8750000000002</v>
      </c>
    </row>
    <row r="50" spans="1:54" s="22" customFormat="1" ht="24.75" customHeight="1">
      <c r="A50" s="271" t="s">
        <v>117</v>
      </c>
      <c r="B50" s="272"/>
      <c r="C50" s="151"/>
      <c r="D50" s="42"/>
      <c r="E50" s="23"/>
      <c r="F50" s="29"/>
      <c r="G50" s="148"/>
      <c r="H50" s="148"/>
      <c r="I50" s="149"/>
      <c r="J50" s="148"/>
      <c r="K50" s="148"/>
      <c r="L50" s="149"/>
      <c r="M50" s="148"/>
      <c r="N50" s="148"/>
      <c r="O50" s="149"/>
      <c r="P50" s="148"/>
      <c r="Q50" s="148"/>
      <c r="R50" s="149"/>
      <c r="S50" s="148"/>
      <c r="T50" s="148"/>
      <c r="U50" s="149"/>
      <c r="V50" s="148"/>
      <c r="W50" s="148"/>
      <c r="X50" s="149"/>
      <c r="Y50" s="148"/>
      <c r="Z50" s="148"/>
      <c r="AA50" s="149"/>
      <c r="AB50" s="148"/>
      <c r="AC50" s="148"/>
      <c r="AD50" s="149"/>
      <c r="AE50" s="148"/>
      <c r="AF50" s="148"/>
      <c r="AG50" s="149"/>
      <c r="AH50" s="148"/>
      <c r="AI50" s="148"/>
      <c r="AJ50" s="149"/>
      <c r="AK50" s="148"/>
      <c r="AL50" s="148"/>
      <c r="AM50" s="149"/>
      <c r="AN50" s="148">
        <v>3.74</v>
      </c>
      <c r="AO50" s="148">
        <v>2.99</v>
      </c>
      <c r="AP50" s="149"/>
      <c r="AQ50" s="148">
        <v>3.8</v>
      </c>
      <c r="AR50" s="148">
        <v>3.04</v>
      </c>
      <c r="AS50" s="149"/>
      <c r="AT50" s="148">
        <v>3.97</v>
      </c>
      <c r="AU50" s="148">
        <v>3.18</v>
      </c>
      <c r="AV50" s="149"/>
      <c r="AW50" s="148">
        <v>4.13</v>
      </c>
      <c r="AX50" s="148">
        <v>3.3</v>
      </c>
      <c r="AY50" s="149">
        <f t="shared" si="15"/>
        <v>0</v>
      </c>
      <c r="AZ50" s="148">
        <v>4.13</v>
      </c>
      <c r="BA50" s="148">
        <v>3.75</v>
      </c>
      <c r="BB50" s="149"/>
    </row>
    <row r="51" spans="1:54" s="22" customFormat="1" ht="13.5" customHeight="1">
      <c r="A51" s="24" t="s">
        <v>37</v>
      </c>
      <c r="B51" s="28" t="s">
        <v>42</v>
      </c>
      <c r="C51" s="151">
        <v>468</v>
      </c>
      <c r="D51" s="42">
        <v>2.42</v>
      </c>
      <c r="E51" s="23">
        <v>1.936</v>
      </c>
      <c r="F51" s="29">
        <f aca="true" t="shared" si="27" ref="F51:F70">E51*C51</f>
        <v>906.048</v>
      </c>
      <c r="G51" s="148">
        <v>2.78</v>
      </c>
      <c r="H51" s="148">
        <v>2.22</v>
      </c>
      <c r="I51" s="149">
        <f>H51*C51</f>
        <v>1038.96</v>
      </c>
      <c r="J51" s="148">
        <v>2.78</v>
      </c>
      <c r="K51" s="153">
        <v>2.224</v>
      </c>
      <c r="L51" s="149">
        <f>K51*C51</f>
        <v>1040.832</v>
      </c>
      <c r="M51" s="148">
        <v>2.9</v>
      </c>
      <c r="N51" s="148">
        <v>2.32</v>
      </c>
      <c r="O51" s="149">
        <f aca="true" t="shared" si="28" ref="O51:O70">N51*C51</f>
        <v>1085.76</v>
      </c>
      <c r="P51" s="148">
        <v>2.9</v>
      </c>
      <c r="Q51" s="148">
        <v>2.32</v>
      </c>
      <c r="R51" s="149">
        <f t="shared" si="4"/>
        <v>1085.76</v>
      </c>
      <c r="S51" s="148">
        <v>3.15</v>
      </c>
      <c r="T51" s="148">
        <v>2.52</v>
      </c>
      <c r="U51" s="149">
        <f t="shared" si="5"/>
        <v>1179.36</v>
      </c>
      <c r="V51" s="148">
        <v>3.15</v>
      </c>
      <c r="W51" s="148">
        <v>2.52</v>
      </c>
      <c r="X51" s="149">
        <f t="shared" si="6"/>
        <v>1179.36</v>
      </c>
      <c r="Y51" s="148">
        <v>3.37</v>
      </c>
      <c r="Z51" s="148">
        <v>2.7</v>
      </c>
      <c r="AA51" s="149">
        <f t="shared" si="7"/>
        <v>1263.6000000000001</v>
      </c>
      <c r="AB51" s="148">
        <v>3.37</v>
      </c>
      <c r="AC51" s="148">
        <v>2.7</v>
      </c>
      <c r="AD51" s="149">
        <f t="shared" si="8"/>
        <v>1263.6000000000001</v>
      </c>
      <c r="AE51" s="148">
        <v>2.54</v>
      </c>
      <c r="AF51" s="148">
        <v>2.83</v>
      </c>
      <c r="AG51" s="149">
        <f t="shared" si="9"/>
        <v>1324.44</v>
      </c>
      <c r="AH51" s="148">
        <v>3.54</v>
      </c>
      <c r="AI51" s="148">
        <v>2.83</v>
      </c>
      <c r="AJ51" s="149">
        <f aca="true" t="shared" si="29" ref="AJ51:AJ70">AI51*I51</f>
        <v>2940.2568</v>
      </c>
      <c r="AK51" s="148">
        <v>3.68</v>
      </c>
      <c r="AL51" s="148">
        <v>2.94</v>
      </c>
      <c r="AM51" s="149">
        <f aca="true" t="shared" si="30" ref="AM51:AM70">AL51*I51</f>
        <v>3054.5424000000003</v>
      </c>
      <c r="AN51" s="148">
        <v>3.74</v>
      </c>
      <c r="AO51" s="148">
        <v>2.99</v>
      </c>
      <c r="AP51" s="149">
        <f aca="true" t="shared" si="31" ref="AP51:AP70">AO51*O51</f>
        <v>3246.4224000000004</v>
      </c>
      <c r="AQ51" s="148">
        <v>3.8</v>
      </c>
      <c r="AR51" s="148">
        <v>3.04</v>
      </c>
      <c r="AS51" s="149">
        <f aca="true" t="shared" si="32" ref="AS51:AS70">AR51*O51</f>
        <v>3300.7104</v>
      </c>
      <c r="AT51" s="148">
        <v>3.97</v>
      </c>
      <c r="AU51" s="148">
        <v>3.18</v>
      </c>
      <c r="AV51" s="149">
        <f>AU51*C51</f>
        <v>1488.24</v>
      </c>
      <c r="AW51" s="148">
        <v>4.13</v>
      </c>
      <c r="AX51" s="148">
        <v>3.3</v>
      </c>
      <c r="AY51" s="149">
        <f t="shared" si="15"/>
        <v>1544.3999999999999</v>
      </c>
      <c r="AZ51" s="148">
        <v>4.13</v>
      </c>
      <c r="BA51" s="148">
        <v>3.75</v>
      </c>
      <c r="BB51" s="149">
        <f>BA51*I51</f>
        <v>3896.1000000000004</v>
      </c>
    </row>
    <row r="52" spans="1:54" s="22" customFormat="1" ht="12">
      <c r="A52" s="25"/>
      <c r="B52" s="28" t="s">
        <v>43</v>
      </c>
      <c r="C52" s="151">
        <v>290</v>
      </c>
      <c r="D52" s="42">
        <v>2.42</v>
      </c>
      <c r="E52" s="23">
        <v>1.936</v>
      </c>
      <c r="F52" s="29">
        <f t="shared" si="27"/>
        <v>561.4399999999999</v>
      </c>
      <c r="G52" s="148">
        <v>2.78</v>
      </c>
      <c r="H52" s="148">
        <v>2.22</v>
      </c>
      <c r="I52" s="149">
        <f aca="true" t="shared" si="33" ref="I52:I70">H52*C52</f>
        <v>643.8000000000001</v>
      </c>
      <c r="J52" s="148">
        <v>2.78</v>
      </c>
      <c r="K52" s="153">
        <v>2.224</v>
      </c>
      <c r="L52" s="149">
        <f aca="true" t="shared" si="34" ref="L52:L70">K52*C52</f>
        <v>644.96</v>
      </c>
      <c r="M52" s="148">
        <v>2.9</v>
      </c>
      <c r="N52" s="148">
        <v>2.32</v>
      </c>
      <c r="O52" s="149">
        <f t="shared" si="28"/>
        <v>672.8</v>
      </c>
      <c r="P52" s="148">
        <v>2.9</v>
      </c>
      <c r="Q52" s="148">
        <v>2.32</v>
      </c>
      <c r="R52" s="149">
        <f t="shared" si="4"/>
        <v>672.8</v>
      </c>
      <c r="S52" s="148">
        <v>3.15</v>
      </c>
      <c r="T52" s="148">
        <v>2.52</v>
      </c>
      <c r="U52" s="149">
        <f t="shared" si="5"/>
        <v>730.8</v>
      </c>
      <c r="V52" s="148">
        <v>3.15</v>
      </c>
      <c r="W52" s="148">
        <v>2.52</v>
      </c>
      <c r="X52" s="149">
        <f t="shared" si="6"/>
        <v>730.8</v>
      </c>
      <c r="Y52" s="148">
        <v>3.37</v>
      </c>
      <c r="Z52" s="148">
        <v>2.7</v>
      </c>
      <c r="AA52" s="149">
        <f t="shared" si="7"/>
        <v>783</v>
      </c>
      <c r="AB52" s="148">
        <v>3.37</v>
      </c>
      <c r="AC52" s="148">
        <v>2.7</v>
      </c>
      <c r="AD52" s="149">
        <f t="shared" si="8"/>
        <v>783</v>
      </c>
      <c r="AE52" s="148">
        <v>2.54</v>
      </c>
      <c r="AF52" s="148">
        <v>2.83</v>
      </c>
      <c r="AG52" s="149">
        <f t="shared" si="9"/>
        <v>820.7</v>
      </c>
      <c r="AH52" s="148">
        <v>3.54</v>
      </c>
      <c r="AI52" s="148">
        <v>2.83</v>
      </c>
      <c r="AJ52" s="149">
        <f t="shared" si="29"/>
        <v>1821.9540000000002</v>
      </c>
      <c r="AK52" s="148">
        <v>3.68</v>
      </c>
      <c r="AL52" s="148">
        <v>2.94</v>
      </c>
      <c r="AM52" s="149">
        <f t="shared" si="30"/>
        <v>1892.7720000000002</v>
      </c>
      <c r="AN52" s="148">
        <v>3.74</v>
      </c>
      <c r="AO52" s="148">
        <v>2.99</v>
      </c>
      <c r="AP52" s="149">
        <f t="shared" si="31"/>
        <v>2011.672</v>
      </c>
      <c r="AQ52" s="148">
        <v>3.8</v>
      </c>
      <c r="AR52" s="148">
        <v>3.04</v>
      </c>
      <c r="AS52" s="149">
        <f t="shared" si="32"/>
        <v>2045.312</v>
      </c>
      <c r="AT52" s="148">
        <v>3.97</v>
      </c>
      <c r="AU52" s="148">
        <v>3.18</v>
      </c>
      <c r="AV52" s="149">
        <f aca="true" t="shared" si="35" ref="AV52:AV115">AU52*C52</f>
        <v>922.2</v>
      </c>
      <c r="AW52" s="148">
        <v>4.13</v>
      </c>
      <c r="AX52" s="148">
        <v>3.3</v>
      </c>
      <c r="AY52" s="149">
        <f t="shared" si="15"/>
        <v>957</v>
      </c>
      <c r="AZ52" s="148">
        <v>4.13</v>
      </c>
      <c r="BA52" s="148">
        <v>3.75</v>
      </c>
      <c r="BB52" s="149">
        <f aca="true" t="shared" si="36" ref="BB52:BB115">BA52*I52</f>
        <v>2414.2500000000005</v>
      </c>
    </row>
    <row r="53" spans="1:54" s="22" customFormat="1" ht="12">
      <c r="A53" s="26"/>
      <c r="B53" s="28" t="s">
        <v>44</v>
      </c>
      <c r="C53" s="151">
        <v>225</v>
      </c>
      <c r="D53" s="42">
        <v>2.42</v>
      </c>
      <c r="E53" s="23">
        <v>1.936</v>
      </c>
      <c r="F53" s="29">
        <f t="shared" si="27"/>
        <v>435.59999999999997</v>
      </c>
      <c r="G53" s="148">
        <v>2.78</v>
      </c>
      <c r="H53" s="148">
        <v>2.22</v>
      </c>
      <c r="I53" s="149">
        <f t="shared" si="33"/>
        <v>499.50000000000006</v>
      </c>
      <c r="J53" s="148">
        <v>2.78</v>
      </c>
      <c r="K53" s="153">
        <v>2.224</v>
      </c>
      <c r="L53" s="149">
        <f t="shared" si="34"/>
        <v>500.40000000000003</v>
      </c>
      <c r="M53" s="148">
        <v>2.9</v>
      </c>
      <c r="N53" s="148">
        <v>2.32</v>
      </c>
      <c r="O53" s="149">
        <f t="shared" si="28"/>
        <v>522</v>
      </c>
      <c r="P53" s="148">
        <v>2.9</v>
      </c>
      <c r="Q53" s="148">
        <v>2.32</v>
      </c>
      <c r="R53" s="149">
        <f t="shared" si="4"/>
        <v>522</v>
      </c>
      <c r="S53" s="148">
        <v>3.15</v>
      </c>
      <c r="T53" s="148">
        <v>2.52</v>
      </c>
      <c r="U53" s="149">
        <f t="shared" si="5"/>
        <v>567</v>
      </c>
      <c r="V53" s="148">
        <v>3.15</v>
      </c>
      <c r="W53" s="148">
        <v>2.52</v>
      </c>
      <c r="X53" s="149">
        <f t="shared" si="6"/>
        <v>567</v>
      </c>
      <c r="Y53" s="148">
        <v>3.37</v>
      </c>
      <c r="Z53" s="148">
        <v>2.7</v>
      </c>
      <c r="AA53" s="149">
        <f t="shared" si="7"/>
        <v>607.5</v>
      </c>
      <c r="AB53" s="148">
        <v>3.37</v>
      </c>
      <c r="AC53" s="148">
        <v>2.7</v>
      </c>
      <c r="AD53" s="149">
        <f t="shared" si="8"/>
        <v>607.5</v>
      </c>
      <c r="AE53" s="148">
        <v>2.54</v>
      </c>
      <c r="AF53" s="148">
        <v>2.83</v>
      </c>
      <c r="AG53" s="149">
        <f t="shared" si="9"/>
        <v>636.75</v>
      </c>
      <c r="AH53" s="148">
        <v>3.54</v>
      </c>
      <c r="AI53" s="148">
        <v>2.83</v>
      </c>
      <c r="AJ53" s="149">
        <f t="shared" si="29"/>
        <v>1413.5850000000003</v>
      </c>
      <c r="AK53" s="148">
        <v>3.68</v>
      </c>
      <c r="AL53" s="148">
        <v>2.94</v>
      </c>
      <c r="AM53" s="149">
        <f t="shared" si="30"/>
        <v>1468.5300000000002</v>
      </c>
      <c r="AN53" s="148">
        <v>3.74</v>
      </c>
      <c r="AO53" s="148">
        <v>2.99</v>
      </c>
      <c r="AP53" s="149">
        <f t="shared" si="31"/>
        <v>1560.7800000000002</v>
      </c>
      <c r="AQ53" s="148">
        <v>3.8</v>
      </c>
      <c r="AR53" s="148">
        <v>3.04</v>
      </c>
      <c r="AS53" s="149">
        <f t="shared" si="32"/>
        <v>1586.88</v>
      </c>
      <c r="AT53" s="148">
        <v>3.97</v>
      </c>
      <c r="AU53" s="148">
        <v>3.18</v>
      </c>
      <c r="AV53" s="149">
        <f t="shared" si="35"/>
        <v>715.5</v>
      </c>
      <c r="AW53" s="148">
        <v>4.13</v>
      </c>
      <c r="AX53" s="148">
        <v>3.3</v>
      </c>
      <c r="AY53" s="149">
        <f t="shared" si="15"/>
        <v>742.5</v>
      </c>
      <c r="AZ53" s="148">
        <v>4.13</v>
      </c>
      <c r="BA53" s="148">
        <v>3.75</v>
      </c>
      <c r="BB53" s="149">
        <f t="shared" si="36"/>
        <v>1873.1250000000002</v>
      </c>
    </row>
    <row r="54" spans="1:54" s="22" customFormat="1" ht="12">
      <c r="A54" s="26"/>
      <c r="B54" s="28" t="s">
        <v>45</v>
      </c>
      <c r="C54" s="151">
        <v>183</v>
      </c>
      <c r="D54" s="42">
        <v>2.42</v>
      </c>
      <c r="E54" s="23">
        <v>1.936</v>
      </c>
      <c r="F54" s="29">
        <f t="shared" si="27"/>
        <v>354.288</v>
      </c>
      <c r="G54" s="148">
        <v>2.78</v>
      </c>
      <c r="H54" s="148">
        <v>2.22</v>
      </c>
      <c r="I54" s="149">
        <f t="shared" si="33"/>
        <v>406.26000000000005</v>
      </c>
      <c r="J54" s="148">
        <v>2.78</v>
      </c>
      <c r="K54" s="153">
        <v>2.224</v>
      </c>
      <c r="L54" s="149">
        <f t="shared" si="34"/>
        <v>406.992</v>
      </c>
      <c r="M54" s="148">
        <v>2.9</v>
      </c>
      <c r="N54" s="148">
        <v>2.32</v>
      </c>
      <c r="O54" s="149">
        <f t="shared" si="28"/>
        <v>424.55999999999995</v>
      </c>
      <c r="P54" s="148">
        <v>2.9</v>
      </c>
      <c r="Q54" s="148">
        <v>2.32</v>
      </c>
      <c r="R54" s="149">
        <f t="shared" si="4"/>
        <v>424.55999999999995</v>
      </c>
      <c r="S54" s="148">
        <v>3.15</v>
      </c>
      <c r="T54" s="148">
        <v>2.52</v>
      </c>
      <c r="U54" s="149">
        <f t="shared" si="5"/>
        <v>461.16</v>
      </c>
      <c r="V54" s="148">
        <v>3.15</v>
      </c>
      <c r="W54" s="148">
        <v>2.52</v>
      </c>
      <c r="X54" s="149">
        <f t="shared" si="6"/>
        <v>461.16</v>
      </c>
      <c r="Y54" s="148">
        <v>3.37</v>
      </c>
      <c r="Z54" s="148">
        <v>2.7</v>
      </c>
      <c r="AA54" s="149">
        <f t="shared" si="7"/>
        <v>494.1</v>
      </c>
      <c r="AB54" s="148">
        <v>3.37</v>
      </c>
      <c r="AC54" s="148">
        <v>2.7</v>
      </c>
      <c r="AD54" s="149">
        <f t="shared" si="8"/>
        <v>494.1</v>
      </c>
      <c r="AE54" s="148">
        <v>2.54</v>
      </c>
      <c r="AF54" s="148">
        <v>2.83</v>
      </c>
      <c r="AG54" s="149">
        <f t="shared" si="9"/>
        <v>517.89</v>
      </c>
      <c r="AH54" s="148">
        <v>3.54</v>
      </c>
      <c r="AI54" s="148">
        <v>2.83</v>
      </c>
      <c r="AJ54" s="149">
        <f t="shared" si="29"/>
        <v>1149.7158000000002</v>
      </c>
      <c r="AK54" s="148">
        <v>3.68</v>
      </c>
      <c r="AL54" s="148">
        <v>2.94</v>
      </c>
      <c r="AM54" s="149">
        <f t="shared" si="30"/>
        <v>1194.4044000000001</v>
      </c>
      <c r="AN54" s="148">
        <v>3.74</v>
      </c>
      <c r="AO54" s="148">
        <v>2.99</v>
      </c>
      <c r="AP54" s="149">
        <f t="shared" si="31"/>
        <v>1269.4343999999999</v>
      </c>
      <c r="AQ54" s="148">
        <v>3.8</v>
      </c>
      <c r="AR54" s="148">
        <v>3.04</v>
      </c>
      <c r="AS54" s="149">
        <f t="shared" si="32"/>
        <v>1290.6624</v>
      </c>
      <c r="AT54" s="148">
        <v>3.97</v>
      </c>
      <c r="AU54" s="148">
        <v>3.18</v>
      </c>
      <c r="AV54" s="149">
        <f t="shared" si="35"/>
        <v>581.94</v>
      </c>
      <c r="AW54" s="148">
        <v>4.13</v>
      </c>
      <c r="AX54" s="148">
        <v>3.3</v>
      </c>
      <c r="AY54" s="149">
        <f t="shared" si="15"/>
        <v>603.9</v>
      </c>
      <c r="AZ54" s="148">
        <v>4.13</v>
      </c>
      <c r="BA54" s="148">
        <v>3.75</v>
      </c>
      <c r="BB54" s="149">
        <f t="shared" si="36"/>
        <v>1523.4750000000001</v>
      </c>
    </row>
    <row r="55" spans="1:54" s="22" customFormat="1" ht="12">
      <c r="A55" s="26"/>
      <c r="B55" s="28" t="s">
        <v>46</v>
      </c>
      <c r="C55" s="151">
        <v>159</v>
      </c>
      <c r="D55" s="42">
        <v>2.42</v>
      </c>
      <c r="E55" s="23">
        <v>1.936</v>
      </c>
      <c r="F55" s="29">
        <f t="shared" si="27"/>
        <v>307.824</v>
      </c>
      <c r="G55" s="148">
        <v>2.78</v>
      </c>
      <c r="H55" s="148">
        <v>2.22</v>
      </c>
      <c r="I55" s="149">
        <f t="shared" si="33"/>
        <v>352.98</v>
      </c>
      <c r="J55" s="148">
        <v>2.78</v>
      </c>
      <c r="K55" s="153">
        <v>2.224</v>
      </c>
      <c r="L55" s="149">
        <f t="shared" si="34"/>
        <v>353.61600000000004</v>
      </c>
      <c r="M55" s="148">
        <v>2.9</v>
      </c>
      <c r="N55" s="148">
        <v>2.32</v>
      </c>
      <c r="O55" s="149">
        <f t="shared" si="28"/>
        <v>368.88</v>
      </c>
      <c r="P55" s="148">
        <v>2.9</v>
      </c>
      <c r="Q55" s="148">
        <v>2.32</v>
      </c>
      <c r="R55" s="149">
        <f t="shared" si="4"/>
        <v>368.88</v>
      </c>
      <c r="S55" s="148">
        <v>3.15</v>
      </c>
      <c r="T55" s="148">
        <v>2.52</v>
      </c>
      <c r="U55" s="149">
        <f t="shared" si="5"/>
        <v>400.68</v>
      </c>
      <c r="V55" s="148">
        <v>3.15</v>
      </c>
      <c r="W55" s="148">
        <v>2.52</v>
      </c>
      <c r="X55" s="149">
        <f t="shared" si="6"/>
        <v>400.68</v>
      </c>
      <c r="Y55" s="148">
        <v>3.37</v>
      </c>
      <c r="Z55" s="148">
        <v>2.7</v>
      </c>
      <c r="AA55" s="149">
        <f t="shared" si="7"/>
        <v>429.3</v>
      </c>
      <c r="AB55" s="148">
        <v>3.37</v>
      </c>
      <c r="AC55" s="148">
        <v>2.7</v>
      </c>
      <c r="AD55" s="149">
        <f t="shared" si="8"/>
        <v>429.3</v>
      </c>
      <c r="AE55" s="148">
        <v>2.54</v>
      </c>
      <c r="AF55" s="148">
        <v>2.83</v>
      </c>
      <c r="AG55" s="149">
        <f t="shared" si="9"/>
        <v>449.97</v>
      </c>
      <c r="AH55" s="148">
        <v>3.54</v>
      </c>
      <c r="AI55" s="148">
        <v>2.83</v>
      </c>
      <c r="AJ55" s="149">
        <f t="shared" si="29"/>
        <v>998.9334000000001</v>
      </c>
      <c r="AK55" s="148">
        <v>3.68</v>
      </c>
      <c r="AL55" s="148">
        <v>2.94</v>
      </c>
      <c r="AM55" s="149">
        <f t="shared" si="30"/>
        <v>1037.7612000000001</v>
      </c>
      <c r="AN55" s="148">
        <v>3.74</v>
      </c>
      <c r="AO55" s="148">
        <v>2.99</v>
      </c>
      <c r="AP55" s="149">
        <f t="shared" si="31"/>
        <v>1102.9512</v>
      </c>
      <c r="AQ55" s="148">
        <v>3.8</v>
      </c>
      <c r="AR55" s="148">
        <v>3.04</v>
      </c>
      <c r="AS55" s="149">
        <f t="shared" si="32"/>
        <v>1121.3952</v>
      </c>
      <c r="AT55" s="148">
        <v>3.97</v>
      </c>
      <c r="AU55" s="148">
        <v>3.18</v>
      </c>
      <c r="AV55" s="149">
        <f t="shared" si="35"/>
        <v>505.62</v>
      </c>
      <c r="AW55" s="148">
        <v>4.13</v>
      </c>
      <c r="AX55" s="148">
        <v>3.3</v>
      </c>
      <c r="AY55" s="149">
        <f t="shared" si="15"/>
        <v>524.6999999999999</v>
      </c>
      <c r="AZ55" s="148">
        <v>4.13</v>
      </c>
      <c r="BA55" s="148">
        <v>3.75</v>
      </c>
      <c r="BB55" s="149">
        <f t="shared" si="36"/>
        <v>1323.6750000000002</v>
      </c>
    </row>
    <row r="56" spans="1:54" s="22" customFormat="1" ht="12" customHeight="1">
      <c r="A56" s="24" t="s">
        <v>38</v>
      </c>
      <c r="B56" s="28" t="s">
        <v>42</v>
      </c>
      <c r="C56" s="151">
        <v>553</v>
      </c>
      <c r="D56" s="42">
        <v>2.42</v>
      </c>
      <c r="E56" s="23">
        <v>1.936</v>
      </c>
      <c r="F56" s="29">
        <f t="shared" si="27"/>
        <v>1070.608</v>
      </c>
      <c r="G56" s="148">
        <v>2.78</v>
      </c>
      <c r="H56" s="148">
        <v>2.22</v>
      </c>
      <c r="I56" s="149">
        <f t="shared" si="33"/>
        <v>1227.66</v>
      </c>
      <c r="J56" s="148">
        <v>2.78</v>
      </c>
      <c r="K56" s="153">
        <v>2.224</v>
      </c>
      <c r="L56" s="149">
        <f t="shared" si="34"/>
        <v>1229.872</v>
      </c>
      <c r="M56" s="148">
        <v>2.9</v>
      </c>
      <c r="N56" s="148">
        <v>2.32</v>
      </c>
      <c r="O56" s="149">
        <f t="shared" si="28"/>
        <v>1282.9599999999998</v>
      </c>
      <c r="P56" s="148">
        <v>2.9</v>
      </c>
      <c r="Q56" s="148">
        <v>2.32</v>
      </c>
      <c r="R56" s="149">
        <f t="shared" si="4"/>
        <v>1282.9599999999998</v>
      </c>
      <c r="S56" s="148">
        <v>3.15</v>
      </c>
      <c r="T56" s="148">
        <v>2.52</v>
      </c>
      <c r="U56" s="149">
        <f t="shared" si="5"/>
        <v>1393.56</v>
      </c>
      <c r="V56" s="148">
        <v>3.15</v>
      </c>
      <c r="W56" s="148">
        <v>2.52</v>
      </c>
      <c r="X56" s="149">
        <f t="shared" si="6"/>
        <v>1393.56</v>
      </c>
      <c r="Y56" s="148">
        <v>3.37</v>
      </c>
      <c r="Z56" s="148">
        <v>2.7</v>
      </c>
      <c r="AA56" s="149">
        <f t="shared" si="7"/>
        <v>1493.1000000000001</v>
      </c>
      <c r="AB56" s="148">
        <v>3.37</v>
      </c>
      <c r="AC56" s="148">
        <v>2.7</v>
      </c>
      <c r="AD56" s="149">
        <f t="shared" si="8"/>
        <v>1493.1000000000001</v>
      </c>
      <c r="AE56" s="148">
        <v>2.54</v>
      </c>
      <c r="AF56" s="148">
        <v>2.83</v>
      </c>
      <c r="AG56" s="149">
        <f t="shared" si="9"/>
        <v>1564.99</v>
      </c>
      <c r="AH56" s="148">
        <v>3.54</v>
      </c>
      <c r="AI56" s="148">
        <v>2.83</v>
      </c>
      <c r="AJ56" s="149">
        <f t="shared" si="29"/>
        <v>3474.2778000000003</v>
      </c>
      <c r="AK56" s="148">
        <v>3.68</v>
      </c>
      <c r="AL56" s="148">
        <v>2.94</v>
      </c>
      <c r="AM56" s="149">
        <f t="shared" si="30"/>
        <v>3609.3204</v>
      </c>
      <c r="AN56" s="148">
        <v>3.74</v>
      </c>
      <c r="AO56" s="148">
        <v>2.99</v>
      </c>
      <c r="AP56" s="149">
        <f t="shared" si="31"/>
        <v>3836.0503999999996</v>
      </c>
      <c r="AQ56" s="148">
        <v>3.8</v>
      </c>
      <c r="AR56" s="148">
        <v>3.04</v>
      </c>
      <c r="AS56" s="149">
        <f t="shared" si="32"/>
        <v>3900.1983999999993</v>
      </c>
      <c r="AT56" s="148">
        <v>3.97</v>
      </c>
      <c r="AU56" s="148">
        <v>3.18</v>
      </c>
      <c r="AV56" s="149">
        <f t="shared" si="35"/>
        <v>1758.5400000000002</v>
      </c>
      <c r="AW56" s="148">
        <v>4.13</v>
      </c>
      <c r="AX56" s="148">
        <v>3.3</v>
      </c>
      <c r="AY56" s="149">
        <f t="shared" si="15"/>
        <v>1824.8999999999999</v>
      </c>
      <c r="AZ56" s="148">
        <v>4.13</v>
      </c>
      <c r="BA56" s="148">
        <v>3.75</v>
      </c>
      <c r="BB56" s="149">
        <f t="shared" si="36"/>
        <v>4603.725</v>
      </c>
    </row>
    <row r="57" spans="1:54" s="22" customFormat="1" ht="12" customHeight="1">
      <c r="A57" s="25"/>
      <c r="B57" s="28" t="s">
        <v>43</v>
      </c>
      <c r="C57" s="151">
        <v>343</v>
      </c>
      <c r="D57" s="42">
        <v>2.42</v>
      </c>
      <c r="E57" s="23">
        <v>1.936</v>
      </c>
      <c r="F57" s="29">
        <f t="shared" si="27"/>
        <v>664.048</v>
      </c>
      <c r="G57" s="148">
        <v>2.78</v>
      </c>
      <c r="H57" s="148">
        <v>2.22</v>
      </c>
      <c r="I57" s="149">
        <f t="shared" si="33"/>
        <v>761.46</v>
      </c>
      <c r="J57" s="148">
        <v>2.78</v>
      </c>
      <c r="K57" s="153">
        <v>2.224</v>
      </c>
      <c r="L57" s="149">
        <f t="shared" si="34"/>
        <v>762.8320000000001</v>
      </c>
      <c r="M57" s="148">
        <v>2.9</v>
      </c>
      <c r="N57" s="148">
        <v>2.32</v>
      </c>
      <c r="O57" s="149">
        <f t="shared" si="28"/>
        <v>795.76</v>
      </c>
      <c r="P57" s="148">
        <v>2.9</v>
      </c>
      <c r="Q57" s="148">
        <v>2.32</v>
      </c>
      <c r="R57" s="149">
        <f t="shared" si="4"/>
        <v>795.76</v>
      </c>
      <c r="S57" s="148">
        <v>3.15</v>
      </c>
      <c r="T57" s="148">
        <v>2.52</v>
      </c>
      <c r="U57" s="149">
        <f t="shared" si="5"/>
        <v>864.36</v>
      </c>
      <c r="V57" s="148">
        <v>3.15</v>
      </c>
      <c r="W57" s="148">
        <v>2.52</v>
      </c>
      <c r="X57" s="149">
        <f t="shared" si="6"/>
        <v>864.36</v>
      </c>
      <c r="Y57" s="148">
        <v>3.37</v>
      </c>
      <c r="Z57" s="148">
        <v>2.7</v>
      </c>
      <c r="AA57" s="149">
        <f t="shared" si="7"/>
        <v>926.1</v>
      </c>
      <c r="AB57" s="148">
        <v>3.37</v>
      </c>
      <c r="AC57" s="148">
        <v>2.7</v>
      </c>
      <c r="AD57" s="149">
        <f t="shared" si="8"/>
        <v>926.1</v>
      </c>
      <c r="AE57" s="148">
        <v>2.54</v>
      </c>
      <c r="AF57" s="148">
        <v>2.83</v>
      </c>
      <c r="AG57" s="149">
        <f t="shared" si="9"/>
        <v>970.69</v>
      </c>
      <c r="AH57" s="148">
        <v>3.54</v>
      </c>
      <c r="AI57" s="148">
        <v>2.83</v>
      </c>
      <c r="AJ57" s="149">
        <f t="shared" si="29"/>
        <v>2154.9318000000003</v>
      </c>
      <c r="AK57" s="148">
        <v>3.68</v>
      </c>
      <c r="AL57" s="148">
        <v>2.94</v>
      </c>
      <c r="AM57" s="149">
        <f t="shared" si="30"/>
        <v>2238.6924</v>
      </c>
      <c r="AN57" s="148">
        <v>3.74</v>
      </c>
      <c r="AO57" s="148">
        <v>2.99</v>
      </c>
      <c r="AP57" s="149">
        <f t="shared" si="31"/>
        <v>2379.3224</v>
      </c>
      <c r="AQ57" s="148">
        <v>3.8</v>
      </c>
      <c r="AR57" s="148">
        <v>3.04</v>
      </c>
      <c r="AS57" s="149">
        <f t="shared" si="32"/>
        <v>2419.1104</v>
      </c>
      <c r="AT57" s="148">
        <v>3.97</v>
      </c>
      <c r="AU57" s="148">
        <v>3.18</v>
      </c>
      <c r="AV57" s="149">
        <f t="shared" si="35"/>
        <v>1090.74</v>
      </c>
      <c r="AW57" s="148">
        <v>4.13</v>
      </c>
      <c r="AX57" s="148">
        <v>3.3</v>
      </c>
      <c r="AY57" s="149">
        <f t="shared" si="15"/>
        <v>1131.8999999999999</v>
      </c>
      <c r="AZ57" s="148">
        <v>4.13</v>
      </c>
      <c r="BA57" s="148">
        <v>3.75</v>
      </c>
      <c r="BB57" s="149">
        <f t="shared" si="36"/>
        <v>2855.4750000000004</v>
      </c>
    </row>
    <row r="58" spans="1:54" s="22" customFormat="1" ht="12" customHeight="1">
      <c r="A58" s="26"/>
      <c r="B58" s="28" t="s">
        <v>44</v>
      </c>
      <c r="C58" s="151">
        <v>265</v>
      </c>
      <c r="D58" s="42">
        <v>2.42</v>
      </c>
      <c r="E58" s="23">
        <v>1.936</v>
      </c>
      <c r="F58" s="29">
        <f t="shared" si="27"/>
        <v>513.04</v>
      </c>
      <c r="G58" s="148">
        <v>2.78</v>
      </c>
      <c r="H58" s="148">
        <v>2.22</v>
      </c>
      <c r="I58" s="149">
        <f t="shared" si="33"/>
        <v>588.3000000000001</v>
      </c>
      <c r="J58" s="148">
        <v>2.78</v>
      </c>
      <c r="K58" s="153">
        <v>2.224</v>
      </c>
      <c r="L58" s="149">
        <f t="shared" si="34"/>
        <v>589.36</v>
      </c>
      <c r="M58" s="148">
        <v>2.9</v>
      </c>
      <c r="N58" s="148">
        <v>2.32</v>
      </c>
      <c r="O58" s="149">
        <f t="shared" si="28"/>
        <v>614.8</v>
      </c>
      <c r="P58" s="148">
        <v>2.9</v>
      </c>
      <c r="Q58" s="148">
        <v>2.32</v>
      </c>
      <c r="R58" s="149">
        <f t="shared" si="4"/>
        <v>614.8</v>
      </c>
      <c r="S58" s="148">
        <v>3.15</v>
      </c>
      <c r="T58" s="148">
        <v>2.52</v>
      </c>
      <c r="U58" s="149">
        <f t="shared" si="5"/>
        <v>667.8</v>
      </c>
      <c r="V58" s="148">
        <v>3.15</v>
      </c>
      <c r="W58" s="148">
        <v>2.52</v>
      </c>
      <c r="X58" s="149">
        <f t="shared" si="6"/>
        <v>667.8</v>
      </c>
      <c r="Y58" s="148">
        <v>3.37</v>
      </c>
      <c r="Z58" s="148">
        <v>2.7</v>
      </c>
      <c r="AA58" s="149">
        <f t="shared" si="7"/>
        <v>715.5</v>
      </c>
      <c r="AB58" s="148">
        <v>3.37</v>
      </c>
      <c r="AC58" s="148">
        <v>2.7</v>
      </c>
      <c r="AD58" s="149">
        <f t="shared" si="8"/>
        <v>715.5</v>
      </c>
      <c r="AE58" s="148">
        <v>2.54</v>
      </c>
      <c r="AF58" s="148">
        <v>2.83</v>
      </c>
      <c r="AG58" s="149">
        <f t="shared" si="9"/>
        <v>749.95</v>
      </c>
      <c r="AH58" s="148">
        <v>3.54</v>
      </c>
      <c r="AI58" s="148">
        <v>2.83</v>
      </c>
      <c r="AJ58" s="149">
        <f t="shared" si="29"/>
        <v>1664.8890000000001</v>
      </c>
      <c r="AK58" s="148">
        <v>3.68</v>
      </c>
      <c r="AL58" s="148">
        <v>2.94</v>
      </c>
      <c r="AM58" s="149">
        <f t="shared" si="30"/>
        <v>1729.602</v>
      </c>
      <c r="AN58" s="148">
        <v>3.74</v>
      </c>
      <c r="AO58" s="148">
        <v>2.99</v>
      </c>
      <c r="AP58" s="149">
        <f t="shared" si="31"/>
        <v>1838.252</v>
      </c>
      <c r="AQ58" s="148">
        <v>3.8</v>
      </c>
      <c r="AR58" s="148">
        <v>3.04</v>
      </c>
      <c r="AS58" s="149">
        <f t="shared" si="32"/>
        <v>1868.992</v>
      </c>
      <c r="AT58" s="148">
        <v>3.97</v>
      </c>
      <c r="AU58" s="148">
        <v>3.18</v>
      </c>
      <c r="AV58" s="149">
        <f t="shared" si="35"/>
        <v>842.7</v>
      </c>
      <c r="AW58" s="148">
        <v>4.13</v>
      </c>
      <c r="AX58" s="148">
        <v>3.3</v>
      </c>
      <c r="AY58" s="149">
        <f t="shared" si="15"/>
        <v>874.5</v>
      </c>
      <c r="AZ58" s="148">
        <v>4.13</v>
      </c>
      <c r="BA58" s="148">
        <v>3.75</v>
      </c>
      <c r="BB58" s="149">
        <f t="shared" si="36"/>
        <v>2206.1250000000005</v>
      </c>
    </row>
    <row r="59" spans="1:54" s="22" customFormat="1" ht="12" customHeight="1">
      <c r="A59" s="26"/>
      <c r="B59" s="28" t="s">
        <v>45</v>
      </c>
      <c r="C59" s="151">
        <v>216</v>
      </c>
      <c r="D59" s="42">
        <v>2.42</v>
      </c>
      <c r="E59" s="23">
        <v>1.936</v>
      </c>
      <c r="F59" s="29">
        <f t="shared" si="27"/>
        <v>418.176</v>
      </c>
      <c r="G59" s="148">
        <v>2.78</v>
      </c>
      <c r="H59" s="148">
        <v>2.22</v>
      </c>
      <c r="I59" s="149">
        <f t="shared" si="33"/>
        <v>479.52000000000004</v>
      </c>
      <c r="J59" s="148">
        <v>2.78</v>
      </c>
      <c r="K59" s="153">
        <v>2.224</v>
      </c>
      <c r="L59" s="149">
        <f t="shared" si="34"/>
        <v>480.384</v>
      </c>
      <c r="M59" s="148">
        <v>2.9</v>
      </c>
      <c r="N59" s="148">
        <v>2.32</v>
      </c>
      <c r="O59" s="149">
        <f t="shared" si="28"/>
        <v>501.11999999999995</v>
      </c>
      <c r="P59" s="148">
        <v>2.9</v>
      </c>
      <c r="Q59" s="148">
        <v>2.32</v>
      </c>
      <c r="R59" s="149">
        <f t="shared" si="4"/>
        <v>501.11999999999995</v>
      </c>
      <c r="S59" s="148">
        <v>3.15</v>
      </c>
      <c r="T59" s="148">
        <v>2.52</v>
      </c>
      <c r="U59" s="149">
        <f t="shared" si="5"/>
        <v>544.32</v>
      </c>
      <c r="V59" s="148">
        <v>3.15</v>
      </c>
      <c r="W59" s="148">
        <v>2.52</v>
      </c>
      <c r="X59" s="149">
        <f t="shared" si="6"/>
        <v>544.32</v>
      </c>
      <c r="Y59" s="148">
        <v>3.37</v>
      </c>
      <c r="Z59" s="148">
        <v>2.7</v>
      </c>
      <c r="AA59" s="149">
        <f t="shared" si="7"/>
        <v>583.2</v>
      </c>
      <c r="AB59" s="148">
        <v>3.37</v>
      </c>
      <c r="AC59" s="148">
        <v>2.7</v>
      </c>
      <c r="AD59" s="149">
        <f t="shared" si="8"/>
        <v>583.2</v>
      </c>
      <c r="AE59" s="148">
        <v>2.54</v>
      </c>
      <c r="AF59" s="148">
        <v>2.83</v>
      </c>
      <c r="AG59" s="149">
        <f t="shared" si="9"/>
        <v>611.28</v>
      </c>
      <c r="AH59" s="148">
        <v>3.54</v>
      </c>
      <c r="AI59" s="148">
        <v>2.83</v>
      </c>
      <c r="AJ59" s="149">
        <f t="shared" si="29"/>
        <v>1357.0416000000002</v>
      </c>
      <c r="AK59" s="148">
        <v>3.68</v>
      </c>
      <c r="AL59" s="148">
        <v>2.94</v>
      </c>
      <c r="AM59" s="149">
        <f t="shared" si="30"/>
        <v>1409.7888</v>
      </c>
      <c r="AN59" s="148">
        <v>3.74</v>
      </c>
      <c r="AO59" s="148">
        <v>2.99</v>
      </c>
      <c r="AP59" s="149">
        <f t="shared" si="31"/>
        <v>1498.3488</v>
      </c>
      <c r="AQ59" s="148">
        <v>3.8</v>
      </c>
      <c r="AR59" s="148">
        <v>3.04</v>
      </c>
      <c r="AS59" s="149">
        <f t="shared" si="32"/>
        <v>1523.4047999999998</v>
      </c>
      <c r="AT59" s="148">
        <v>3.97</v>
      </c>
      <c r="AU59" s="148">
        <v>3.18</v>
      </c>
      <c r="AV59" s="149">
        <f t="shared" si="35"/>
        <v>686.88</v>
      </c>
      <c r="AW59" s="148">
        <v>4.13</v>
      </c>
      <c r="AX59" s="148">
        <v>3.3</v>
      </c>
      <c r="AY59" s="149">
        <f t="shared" si="15"/>
        <v>712.8</v>
      </c>
      <c r="AZ59" s="148">
        <v>4.13</v>
      </c>
      <c r="BA59" s="148">
        <v>3.75</v>
      </c>
      <c r="BB59" s="149">
        <f t="shared" si="36"/>
        <v>1798.2</v>
      </c>
    </row>
    <row r="60" spans="1:54" s="22" customFormat="1" ht="12" customHeight="1">
      <c r="A60" s="26"/>
      <c r="B60" s="28" t="s">
        <v>46</v>
      </c>
      <c r="C60" s="151">
        <v>188</v>
      </c>
      <c r="D60" s="42">
        <v>2.42</v>
      </c>
      <c r="E60" s="23">
        <v>1.936</v>
      </c>
      <c r="F60" s="29">
        <f t="shared" si="27"/>
        <v>363.96799999999996</v>
      </c>
      <c r="G60" s="148">
        <v>2.78</v>
      </c>
      <c r="H60" s="148">
        <v>2.22</v>
      </c>
      <c r="I60" s="149">
        <f t="shared" si="33"/>
        <v>417.36</v>
      </c>
      <c r="J60" s="148">
        <v>2.78</v>
      </c>
      <c r="K60" s="153">
        <v>2.224</v>
      </c>
      <c r="L60" s="149">
        <f t="shared" si="34"/>
        <v>418.112</v>
      </c>
      <c r="M60" s="148">
        <v>2.9</v>
      </c>
      <c r="N60" s="148">
        <v>2.32</v>
      </c>
      <c r="O60" s="149">
        <f t="shared" si="28"/>
        <v>436.15999999999997</v>
      </c>
      <c r="P60" s="148">
        <v>2.9</v>
      </c>
      <c r="Q60" s="148">
        <v>2.32</v>
      </c>
      <c r="R60" s="149">
        <f t="shared" si="4"/>
        <v>436.15999999999997</v>
      </c>
      <c r="S60" s="148">
        <v>3.15</v>
      </c>
      <c r="T60" s="148">
        <v>2.52</v>
      </c>
      <c r="U60" s="149">
        <f t="shared" si="5"/>
        <v>473.76</v>
      </c>
      <c r="V60" s="148">
        <v>3.15</v>
      </c>
      <c r="W60" s="148">
        <v>2.52</v>
      </c>
      <c r="X60" s="149">
        <f t="shared" si="6"/>
        <v>473.76</v>
      </c>
      <c r="Y60" s="148">
        <v>3.37</v>
      </c>
      <c r="Z60" s="148">
        <v>2.7</v>
      </c>
      <c r="AA60" s="149">
        <f t="shared" si="7"/>
        <v>507.6</v>
      </c>
      <c r="AB60" s="148">
        <v>3.37</v>
      </c>
      <c r="AC60" s="148">
        <v>2.7</v>
      </c>
      <c r="AD60" s="149">
        <f t="shared" si="8"/>
        <v>507.6</v>
      </c>
      <c r="AE60" s="148">
        <v>2.54</v>
      </c>
      <c r="AF60" s="148">
        <v>2.83</v>
      </c>
      <c r="AG60" s="149">
        <f t="shared" si="9"/>
        <v>532.04</v>
      </c>
      <c r="AH60" s="148">
        <v>3.54</v>
      </c>
      <c r="AI60" s="148">
        <v>2.83</v>
      </c>
      <c r="AJ60" s="149">
        <f t="shared" si="29"/>
        <v>1181.1288</v>
      </c>
      <c r="AK60" s="148">
        <v>3.68</v>
      </c>
      <c r="AL60" s="148">
        <v>2.94</v>
      </c>
      <c r="AM60" s="149">
        <f t="shared" si="30"/>
        <v>1227.0384</v>
      </c>
      <c r="AN60" s="148">
        <v>3.74</v>
      </c>
      <c r="AO60" s="148">
        <v>2.99</v>
      </c>
      <c r="AP60" s="149">
        <f t="shared" si="31"/>
        <v>1304.1184</v>
      </c>
      <c r="AQ60" s="148">
        <v>3.8</v>
      </c>
      <c r="AR60" s="148">
        <v>3.04</v>
      </c>
      <c r="AS60" s="149">
        <f t="shared" si="32"/>
        <v>1325.9263999999998</v>
      </c>
      <c r="AT60" s="148">
        <v>3.97</v>
      </c>
      <c r="AU60" s="148">
        <v>3.18</v>
      </c>
      <c r="AV60" s="149">
        <f t="shared" si="35"/>
        <v>597.84</v>
      </c>
      <c r="AW60" s="148">
        <v>4.13</v>
      </c>
      <c r="AX60" s="148">
        <v>3.3</v>
      </c>
      <c r="AY60" s="149">
        <f t="shared" si="15"/>
        <v>620.4</v>
      </c>
      <c r="AZ60" s="148">
        <v>4.13</v>
      </c>
      <c r="BA60" s="148">
        <v>3.75</v>
      </c>
      <c r="BB60" s="149">
        <f t="shared" si="36"/>
        <v>1565.1000000000001</v>
      </c>
    </row>
    <row r="61" spans="1:54" s="22" customFormat="1" ht="12">
      <c r="A61" s="24" t="s">
        <v>39</v>
      </c>
      <c r="B61" s="28" t="s">
        <v>42</v>
      </c>
      <c r="C61" s="151">
        <v>604</v>
      </c>
      <c r="D61" s="42">
        <v>2.42</v>
      </c>
      <c r="E61" s="23">
        <v>1.936</v>
      </c>
      <c r="F61" s="29">
        <f t="shared" si="27"/>
        <v>1169.344</v>
      </c>
      <c r="G61" s="148">
        <v>2.78</v>
      </c>
      <c r="H61" s="148">
        <v>2.22</v>
      </c>
      <c r="I61" s="149">
        <f t="shared" si="33"/>
        <v>1340.88</v>
      </c>
      <c r="J61" s="148">
        <v>2.78</v>
      </c>
      <c r="K61" s="153">
        <v>2.224</v>
      </c>
      <c r="L61" s="149">
        <f t="shared" si="34"/>
        <v>1343.296</v>
      </c>
      <c r="M61" s="148">
        <v>2.9</v>
      </c>
      <c r="N61" s="148">
        <v>2.32</v>
      </c>
      <c r="O61" s="149">
        <f t="shared" si="28"/>
        <v>1401.28</v>
      </c>
      <c r="P61" s="148">
        <v>2.9</v>
      </c>
      <c r="Q61" s="148">
        <v>2.32</v>
      </c>
      <c r="R61" s="149">
        <f t="shared" si="4"/>
        <v>1401.28</v>
      </c>
      <c r="S61" s="148">
        <v>3.15</v>
      </c>
      <c r="T61" s="148">
        <v>2.52</v>
      </c>
      <c r="U61" s="149">
        <f t="shared" si="5"/>
        <v>1522.08</v>
      </c>
      <c r="V61" s="148">
        <v>3.15</v>
      </c>
      <c r="W61" s="148">
        <v>2.52</v>
      </c>
      <c r="X61" s="149">
        <f t="shared" si="6"/>
        <v>1522.08</v>
      </c>
      <c r="Y61" s="148">
        <v>3.37</v>
      </c>
      <c r="Z61" s="148">
        <v>2.7</v>
      </c>
      <c r="AA61" s="149">
        <f t="shared" si="7"/>
        <v>1630.8000000000002</v>
      </c>
      <c r="AB61" s="148">
        <v>3.37</v>
      </c>
      <c r="AC61" s="148">
        <v>2.7</v>
      </c>
      <c r="AD61" s="149">
        <f t="shared" si="8"/>
        <v>1630.8000000000002</v>
      </c>
      <c r="AE61" s="148">
        <v>2.54</v>
      </c>
      <c r="AF61" s="148">
        <v>2.83</v>
      </c>
      <c r="AG61" s="149">
        <f t="shared" si="9"/>
        <v>1709.32</v>
      </c>
      <c r="AH61" s="148">
        <v>3.54</v>
      </c>
      <c r="AI61" s="148">
        <v>2.83</v>
      </c>
      <c r="AJ61" s="149">
        <f t="shared" si="29"/>
        <v>3794.6904000000004</v>
      </c>
      <c r="AK61" s="148">
        <v>3.68</v>
      </c>
      <c r="AL61" s="148">
        <v>2.94</v>
      </c>
      <c r="AM61" s="149">
        <f t="shared" si="30"/>
        <v>3942.1872000000003</v>
      </c>
      <c r="AN61" s="148">
        <v>3.74</v>
      </c>
      <c r="AO61" s="148">
        <v>2.99</v>
      </c>
      <c r="AP61" s="149">
        <f t="shared" si="31"/>
        <v>4189.827200000001</v>
      </c>
      <c r="AQ61" s="148">
        <v>3.8</v>
      </c>
      <c r="AR61" s="148">
        <v>3.04</v>
      </c>
      <c r="AS61" s="149">
        <f t="shared" si="32"/>
        <v>4259.8912</v>
      </c>
      <c r="AT61" s="148">
        <v>3.97</v>
      </c>
      <c r="AU61" s="148">
        <v>3.18</v>
      </c>
      <c r="AV61" s="149">
        <f t="shared" si="35"/>
        <v>1920.72</v>
      </c>
      <c r="AW61" s="148">
        <v>4.13</v>
      </c>
      <c r="AX61" s="148">
        <v>3.3</v>
      </c>
      <c r="AY61" s="149">
        <f t="shared" si="15"/>
        <v>1993.1999999999998</v>
      </c>
      <c r="AZ61" s="148">
        <v>4.13</v>
      </c>
      <c r="BA61" s="148">
        <v>3.75</v>
      </c>
      <c r="BB61" s="149">
        <f t="shared" si="36"/>
        <v>5028.3</v>
      </c>
    </row>
    <row r="62" spans="1:54" s="22" customFormat="1" ht="12">
      <c r="A62" s="25"/>
      <c r="B62" s="28" t="s">
        <v>43</v>
      </c>
      <c r="C62" s="151">
        <v>375</v>
      </c>
      <c r="D62" s="42">
        <v>2.42</v>
      </c>
      <c r="E62" s="23">
        <v>1.936</v>
      </c>
      <c r="F62" s="29">
        <f t="shared" si="27"/>
        <v>726</v>
      </c>
      <c r="G62" s="148">
        <v>2.78</v>
      </c>
      <c r="H62" s="148">
        <v>2.22</v>
      </c>
      <c r="I62" s="149">
        <f t="shared" si="33"/>
        <v>832.5000000000001</v>
      </c>
      <c r="J62" s="148">
        <v>2.78</v>
      </c>
      <c r="K62" s="153">
        <v>2.224</v>
      </c>
      <c r="L62" s="149">
        <f t="shared" si="34"/>
        <v>834.0000000000001</v>
      </c>
      <c r="M62" s="148">
        <v>2.9</v>
      </c>
      <c r="N62" s="148">
        <v>2.32</v>
      </c>
      <c r="O62" s="149">
        <f t="shared" si="28"/>
        <v>869.9999999999999</v>
      </c>
      <c r="P62" s="148">
        <v>2.9</v>
      </c>
      <c r="Q62" s="148">
        <v>2.32</v>
      </c>
      <c r="R62" s="149">
        <f t="shared" si="4"/>
        <v>869.9999999999999</v>
      </c>
      <c r="S62" s="148">
        <v>3.15</v>
      </c>
      <c r="T62" s="148">
        <v>2.52</v>
      </c>
      <c r="U62" s="149">
        <f t="shared" si="5"/>
        <v>945</v>
      </c>
      <c r="V62" s="148">
        <v>3.15</v>
      </c>
      <c r="W62" s="148">
        <v>2.52</v>
      </c>
      <c r="X62" s="149">
        <f t="shared" si="6"/>
        <v>945</v>
      </c>
      <c r="Y62" s="148">
        <v>3.37</v>
      </c>
      <c r="Z62" s="148">
        <v>2.7</v>
      </c>
      <c r="AA62" s="149">
        <f t="shared" si="7"/>
        <v>1012.5000000000001</v>
      </c>
      <c r="AB62" s="148">
        <v>3.37</v>
      </c>
      <c r="AC62" s="148">
        <v>2.7</v>
      </c>
      <c r="AD62" s="149">
        <f t="shared" si="8"/>
        <v>1012.5000000000001</v>
      </c>
      <c r="AE62" s="148">
        <v>2.54</v>
      </c>
      <c r="AF62" s="148">
        <v>2.83</v>
      </c>
      <c r="AG62" s="149">
        <f t="shared" si="9"/>
        <v>1061.25</v>
      </c>
      <c r="AH62" s="148">
        <v>3.54</v>
      </c>
      <c r="AI62" s="148">
        <v>2.83</v>
      </c>
      <c r="AJ62" s="149">
        <f t="shared" si="29"/>
        <v>2355.9750000000004</v>
      </c>
      <c r="AK62" s="148">
        <v>3.68</v>
      </c>
      <c r="AL62" s="148">
        <v>2.94</v>
      </c>
      <c r="AM62" s="149">
        <f t="shared" si="30"/>
        <v>2447.55</v>
      </c>
      <c r="AN62" s="148">
        <v>3.74</v>
      </c>
      <c r="AO62" s="148">
        <v>2.99</v>
      </c>
      <c r="AP62" s="149">
        <f t="shared" si="31"/>
        <v>2601.2999999999997</v>
      </c>
      <c r="AQ62" s="148">
        <v>3.8</v>
      </c>
      <c r="AR62" s="148">
        <v>3.04</v>
      </c>
      <c r="AS62" s="149">
        <f t="shared" si="32"/>
        <v>2644.7999999999997</v>
      </c>
      <c r="AT62" s="148">
        <v>3.97</v>
      </c>
      <c r="AU62" s="148">
        <v>3.18</v>
      </c>
      <c r="AV62" s="149">
        <f t="shared" si="35"/>
        <v>1192.5</v>
      </c>
      <c r="AW62" s="148">
        <v>4.13</v>
      </c>
      <c r="AX62" s="148">
        <v>3.3</v>
      </c>
      <c r="AY62" s="149">
        <f t="shared" si="15"/>
        <v>1237.5</v>
      </c>
      <c r="AZ62" s="148">
        <v>4.13</v>
      </c>
      <c r="BA62" s="148">
        <v>3.75</v>
      </c>
      <c r="BB62" s="149">
        <f t="shared" si="36"/>
        <v>3121.8750000000005</v>
      </c>
    </row>
    <row r="63" spans="1:54" s="22" customFormat="1" ht="12">
      <c r="A63" s="25"/>
      <c r="B63" s="28" t="s">
        <v>44</v>
      </c>
      <c r="C63" s="151">
        <v>290</v>
      </c>
      <c r="D63" s="42">
        <v>2.42</v>
      </c>
      <c r="E63" s="23">
        <v>1.936</v>
      </c>
      <c r="F63" s="29">
        <f t="shared" si="27"/>
        <v>561.4399999999999</v>
      </c>
      <c r="G63" s="148">
        <v>2.78</v>
      </c>
      <c r="H63" s="148">
        <v>2.22</v>
      </c>
      <c r="I63" s="149">
        <f t="shared" si="33"/>
        <v>643.8000000000001</v>
      </c>
      <c r="J63" s="148">
        <v>2.78</v>
      </c>
      <c r="K63" s="153">
        <v>2.224</v>
      </c>
      <c r="L63" s="149">
        <f t="shared" si="34"/>
        <v>644.96</v>
      </c>
      <c r="M63" s="148">
        <v>2.9</v>
      </c>
      <c r="N63" s="148">
        <v>2.32</v>
      </c>
      <c r="O63" s="149">
        <f t="shared" si="28"/>
        <v>672.8</v>
      </c>
      <c r="P63" s="148">
        <v>2.9</v>
      </c>
      <c r="Q63" s="148">
        <v>2.32</v>
      </c>
      <c r="R63" s="149">
        <f t="shared" si="4"/>
        <v>672.8</v>
      </c>
      <c r="S63" s="148">
        <v>3.15</v>
      </c>
      <c r="T63" s="148">
        <v>2.52</v>
      </c>
      <c r="U63" s="149">
        <f t="shared" si="5"/>
        <v>730.8</v>
      </c>
      <c r="V63" s="148">
        <v>3.15</v>
      </c>
      <c r="W63" s="148">
        <v>2.52</v>
      </c>
      <c r="X63" s="149">
        <f t="shared" si="6"/>
        <v>730.8</v>
      </c>
      <c r="Y63" s="148">
        <v>3.37</v>
      </c>
      <c r="Z63" s="148">
        <v>2.7</v>
      </c>
      <c r="AA63" s="149">
        <f t="shared" si="7"/>
        <v>783</v>
      </c>
      <c r="AB63" s="148">
        <v>3.37</v>
      </c>
      <c r="AC63" s="148">
        <v>2.7</v>
      </c>
      <c r="AD63" s="149">
        <f t="shared" si="8"/>
        <v>783</v>
      </c>
      <c r="AE63" s="148">
        <v>2.54</v>
      </c>
      <c r="AF63" s="148">
        <v>2.83</v>
      </c>
      <c r="AG63" s="149">
        <f t="shared" si="9"/>
        <v>820.7</v>
      </c>
      <c r="AH63" s="148">
        <v>3.54</v>
      </c>
      <c r="AI63" s="148">
        <v>2.83</v>
      </c>
      <c r="AJ63" s="149">
        <f t="shared" si="29"/>
        <v>1821.9540000000002</v>
      </c>
      <c r="AK63" s="148">
        <v>3.68</v>
      </c>
      <c r="AL63" s="148">
        <v>2.94</v>
      </c>
      <c r="AM63" s="149">
        <f t="shared" si="30"/>
        <v>1892.7720000000002</v>
      </c>
      <c r="AN63" s="148">
        <v>3.74</v>
      </c>
      <c r="AO63" s="148">
        <v>2.99</v>
      </c>
      <c r="AP63" s="149">
        <f t="shared" si="31"/>
        <v>2011.672</v>
      </c>
      <c r="AQ63" s="148">
        <v>3.8</v>
      </c>
      <c r="AR63" s="148">
        <v>3.04</v>
      </c>
      <c r="AS63" s="149">
        <f t="shared" si="32"/>
        <v>2045.312</v>
      </c>
      <c r="AT63" s="148">
        <v>3.97</v>
      </c>
      <c r="AU63" s="148">
        <v>3.18</v>
      </c>
      <c r="AV63" s="149">
        <f t="shared" si="35"/>
        <v>922.2</v>
      </c>
      <c r="AW63" s="148">
        <v>4.13</v>
      </c>
      <c r="AX63" s="148">
        <v>3.3</v>
      </c>
      <c r="AY63" s="149">
        <f t="shared" si="15"/>
        <v>957</v>
      </c>
      <c r="AZ63" s="148">
        <v>4.13</v>
      </c>
      <c r="BA63" s="148">
        <v>3.75</v>
      </c>
      <c r="BB63" s="149">
        <f t="shared" si="36"/>
        <v>2414.2500000000005</v>
      </c>
    </row>
    <row r="64" spans="1:54" s="22" customFormat="1" ht="12">
      <c r="A64" s="26"/>
      <c r="B64" s="28" t="s">
        <v>45</v>
      </c>
      <c r="C64" s="151">
        <v>236</v>
      </c>
      <c r="D64" s="42">
        <v>2.42</v>
      </c>
      <c r="E64" s="23">
        <v>1.936</v>
      </c>
      <c r="F64" s="29">
        <f t="shared" si="27"/>
        <v>456.89599999999996</v>
      </c>
      <c r="G64" s="148">
        <v>2.78</v>
      </c>
      <c r="H64" s="148">
        <v>2.22</v>
      </c>
      <c r="I64" s="149">
        <f t="shared" si="33"/>
        <v>523.9200000000001</v>
      </c>
      <c r="J64" s="148">
        <v>2.78</v>
      </c>
      <c r="K64" s="153">
        <v>2.224</v>
      </c>
      <c r="L64" s="149">
        <f t="shared" si="34"/>
        <v>524.864</v>
      </c>
      <c r="M64" s="148">
        <v>2.9</v>
      </c>
      <c r="N64" s="148">
        <v>2.32</v>
      </c>
      <c r="O64" s="149">
        <f t="shared" si="28"/>
        <v>547.52</v>
      </c>
      <c r="P64" s="148">
        <v>2.9</v>
      </c>
      <c r="Q64" s="148">
        <v>2.32</v>
      </c>
      <c r="R64" s="149">
        <f t="shared" si="4"/>
        <v>547.52</v>
      </c>
      <c r="S64" s="148">
        <v>3.15</v>
      </c>
      <c r="T64" s="148">
        <v>2.52</v>
      </c>
      <c r="U64" s="149">
        <f t="shared" si="5"/>
        <v>594.72</v>
      </c>
      <c r="V64" s="148">
        <v>3.15</v>
      </c>
      <c r="W64" s="148">
        <v>2.52</v>
      </c>
      <c r="X64" s="149">
        <f t="shared" si="6"/>
        <v>594.72</v>
      </c>
      <c r="Y64" s="148">
        <v>3.37</v>
      </c>
      <c r="Z64" s="148">
        <v>2.7</v>
      </c>
      <c r="AA64" s="149">
        <f t="shared" si="7"/>
        <v>637.2</v>
      </c>
      <c r="AB64" s="148">
        <v>3.37</v>
      </c>
      <c r="AC64" s="148">
        <v>2.7</v>
      </c>
      <c r="AD64" s="149">
        <f t="shared" si="8"/>
        <v>637.2</v>
      </c>
      <c r="AE64" s="148">
        <v>2.54</v>
      </c>
      <c r="AF64" s="148">
        <v>2.83</v>
      </c>
      <c r="AG64" s="149">
        <f t="shared" si="9"/>
        <v>667.88</v>
      </c>
      <c r="AH64" s="148">
        <v>3.54</v>
      </c>
      <c r="AI64" s="148">
        <v>2.83</v>
      </c>
      <c r="AJ64" s="149">
        <f t="shared" si="29"/>
        <v>1482.6936000000003</v>
      </c>
      <c r="AK64" s="148">
        <v>3.68</v>
      </c>
      <c r="AL64" s="148">
        <v>2.94</v>
      </c>
      <c r="AM64" s="149">
        <f t="shared" si="30"/>
        <v>1540.3248</v>
      </c>
      <c r="AN64" s="148">
        <v>3.74</v>
      </c>
      <c r="AO64" s="148">
        <v>2.99</v>
      </c>
      <c r="AP64" s="149">
        <f t="shared" si="31"/>
        <v>1637.0848</v>
      </c>
      <c r="AQ64" s="148">
        <v>3.8</v>
      </c>
      <c r="AR64" s="148">
        <v>3.04</v>
      </c>
      <c r="AS64" s="149">
        <f t="shared" si="32"/>
        <v>1664.4608</v>
      </c>
      <c r="AT64" s="148">
        <v>3.97</v>
      </c>
      <c r="AU64" s="148">
        <v>3.18</v>
      </c>
      <c r="AV64" s="149">
        <f t="shared" si="35"/>
        <v>750.48</v>
      </c>
      <c r="AW64" s="148">
        <v>4.13</v>
      </c>
      <c r="AX64" s="148">
        <v>3.3</v>
      </c>
      <c r="AY64" s="149">
        <f t="shared" si="15"/>
        <v>778.8</v>
      </c>
      <c r="AZ64" s="148">
        <v>4.13</v>
      </c>
      <c r="BA64" s="148">
        <v>3.75</v>
      </c>
      <c r="BB64" s="149">
        <f t="shared" si="36"/>
        <v>1964.7000000000003</v>
      </c>
    </row>
    <row r="65" spans="1:54" s="22" customFormat="1" ht="12">
      <c r="A65" s="26"/>
      <c r="B65" s="28" t="s">
        <v>46</v>
      </c>
      <c r="C65" s="151">
        <v>205</v>
      </c>
      <c r="D65" s="42">
        <v>2.42</v>
      </c>
      <c r="E65" s="23">
        <v>1.936</v>
      </c>
      <c r="F65" s="29">
        <f t="shared" si="27"/>
        <v>396.88</v>
      </c>
      <c r="G65" s="148">
        <v>2.78</v>
      </c>
      <c r="H65" s="148">
        <v>2.22</v>
      </c>
      <c r="I65" s="149">
        <f t="shared" si="33"/>
        <v>455.1</v>
      </c>
      <c r="J65" s="148">
        <v>2.78</v>
      </c>
      <c r="K65" s="153">
        <v>2.224</v>
      </c>
      <c r="L65" s="149">
        <f t="shared" si="34"/>
        <v>455.92</v>
      </c>
      <c r="M65" s="148">
        <v>2.9</v>
      </c>
      <c r="N65" s="148">
        <v>2.32</v>
      </c>
      <c r="O65" s="149">
        <f t="shared" si="28"/>
        <v>475.59999999999997</v>
      </c>
      <c r="P65" s="148">
        <v>2.9</v>
      </c>
      <c r="Q65" s="148">
        <v>2.32</v>
      </c>
      <c r="R65" s="149">
        <f t="shared" si="4"/>
        <v>475.59999999999997</v>
      </c>
      <c r="S65" s="148">
        <v>3.15</v>
      </c>
      <c r="T65" s="148">
        <v>2.52</v>
      </c>
      <c r="U65" s="149">
        <f t="shared" si="5"/>
        <v>516.6</v>
      </c>
      <c r="V65" s="148">
        <v>3.15</v>
      </c>
      <c r="W65" s="148">
        <v>2.52</v>
      </c>
      <c r="X65" s="149">
        <f t="shared" si="6"/>
        <v>516.6</v>
      </c>
      <c r="Y65" s="148">
        <v>3.37</v>
      </c>
      <c r="Z65" s="148">
        <v>2.7</v>
      </c>
      <c r="AA65" s="149">
        <f t="shared" si="7"/>
        <v>553.5</v>
      </c>
      <c r="AB65" s="148">
        <v>3.37</v>
      </c>
      <c r="AC65" s="148">
        <v>2.7</v>
      </c>
      <c r="AD65" s="149">
        <f t="shared" si="8"/>
        <v>553.5</v>
      </c>
      <c r="AE65" s="148">
        <v>2.54</v>
      </c>
      <c r="AF65" s="148">
        <v>2.83</v>
      </c>
      <c r="AG65" s="149">
        <f t="shared" si="9"/>
        <v>580.15</v>
      </c>
      <c r="AH65" s="148">
        <v>3.54</v>
      </c>
      <c r="AI65" s="148">
        <v>2.83</v>
      </c>
      <c r="AJ65" s="149">
        <f t="shared" si="29"/>
        <v>1287.933</v>
      </c>
      <c r="AK65" s="148">
        <v>3.68</v>
      </c>
      <c r="AL65" s="148">
        <v>2.94</v>
      </c>
      <c r="AM65" s="149">
        <f t="shared" si="30"/>
        <v>1337.9940000000001</v>
      </c>
      <c r="AN65" s="148">
        <v>3.74</v>
      </c>
      <c r="AO65" s="148">
        <v>2.99</v>
      </c>
      <c r="AP65" s="149">
        <f t="shared" si="31"/>
        <v>1422.044</v>
      </c>
      <c r="AQ65" s="148">
        <v>3.8</v>
      </c>
      <c r="AR65" s="148">
        <v>3.04</v>
      </c>
      <c r="AS65" s="149">
        <f t="shared" si="32"/>
        <v>1445.8239999999998</v>
      </c>
      <c r="AT65" s="148">
        <v>3.97</v>
      </c>
      <c r="AU65" s="148">
        <v>3.18</v>
      </c>
      <c r="AV65" s="149">
        <f t="shared" si="35"/>
        <v>651.9</v>
      </c>
      <c r="AW65" s="148">
        <v>4.13</v>
      </c>
      <c r="AX65" s="148">
        <v>3.3</v>
      </c>
      <c r="AY65" s="149">
        <f t="shared" si="15"/>
        <v>676.5</v>
      </c>
      <c r="AZ65" s="148">
        <v>4.13</v>
      </c>
      <c r="BA65" s="148">
        <v>3.75</v>
      </c>
      <c r="BB65" s="149">
        <f t="shared" si="36"/>
        <v>1706.625</v>
      </c>
    </row>
    <row r="66" spans="1:54" s="22" customFormat="1" ht="12">
      <c r="A66" s="24" t="s">
        <v>40</v>
      </c>
      <c r="B66" s="28" t="s">
        <v>42</v>
      </c>
      <c r="C66" s="151">
        <v>642</v>
      </c>
      <c r="D66" s="42">
        <v>2.42</v>
      </c>
      <c r="E66" s="23">
        <v>1.936</v>
      </c>
      <c r="F66" s="29">
        <f t="shared" si="27"/>
        <v>1242.912</v>
      </c>
      <c r="G66" s="148">
        <v>2.78</v>
      </c>
      <c r="H66" s="148">
        <v>2.22</v>
      </c>
      <c r="I66" s="149">
        <f t="shared" si="33"/>
        <v>1425.2400000000002</v>
      </c>
      <c r="J66" s="148">
        <v>2.78</v>
      </c>
      <c r="K66" s="153">
        <v>2.224</v>
      </c>
      <c r="L66" s="149">
        <f t="shared" si="34"/>
        <v>1427.8080000000002</v>
      </c>
      <c r="M66" s="148">
        <v>2.9</v>
      </c>
      <c r="N66" s="148">
        <v>2.32</v>
      </c>
      <c r="O66" s="149">
        <f t="shared" si="28"/>
        <v>1489.4399999999998</v>
      </c>
      <c r="P66" s="148">
        <v>2.9</v>
      </c>
      <c r="Q66" s="148">
        <v>2.32</v>
      </c>
      <c r="R66" s="149">
        <f t="shared" si="4"/>
        <v>1489.4399999999998</v>
      </c>
      <c r="S66" s="148">
        <v>3.15</v>
      </c>
      <c r="T66" s="148">
        <v>2.52</v>
      </c>
      <c r="U66" s="149">
        <f t="shared" si="5"/>
        <v>1617.84</v>
      </c>
      <c r="V66" s="148">
        <v>3.15</v>
      </c>
      <c r="W66" s="148">
        <v>2.52</v>
      </c>
      <c r="X66" s="149">
        <f t="shared" si="6"/>
        <v>1617.84</v>
      </c>
      <c r="Y66" s="148">
        <v>3.37</v>
      </c>
      <c r="Z66" s="148">
        <v>2.7</v>
      </c>
      <c r="AA66" s="149">
        <f t="shared" si="7"/>
        <v>1733.4</v>
      </c>
      <c r="AB66" s="148">
        <v>3.37</v>
      </c>
      <c r="AC66" s="148">
        <v>2.7</v>
      </c>
      <c r="AD66" s="149">
        <f t="shared" si="8"/>
        <v>1733.4</v>
      </c>
      <c r="AE66" s="148">
        <v>2.54</v>
      </c>
      <c r="AF66" s="148">
        <v>2.83</v>
      </c>
      <c r="AG66" s="149">
        <f t="shared" si="9"/>
        <v>1816.8600000000001</v>
      </c>
      <c r="AH66" s="148">
        <v>3.54</v>
      </c>
      <c r="AI66" s="148">
        <v>2.83</v>
      </c>
      <c r="AJ66" s="149">
        <f t="shared" si="29"/>
        <v>4033.429200000001</v>
      </c>
      <c r="AK66" s="148">
        <v>3.68</v>
      </c>
      <c r="AL66" s="148">
        <v>2.94</v>
      </c>
      <c r="AM66" s="149">
        <f t="shared" si="30"/>
        <v>4190.2056</v>
      </c>
      <c r="AN66" s="148">
        <v>3.74</v>
      </c>
      <c r="AO66" s="148">
        <v>2.99</v>
      </c>
      <c r="AP66" s="149">
        <f t="shared" si="31"/>
        <v>4453.4256</v>
      </c>
      <c r="AQ66" s="148">
        <v>3.8</v>
      </c>
      <c r="AR66" s="148">
        <v>3.04</v>
      </c>
      <c r="AS66" s="149">
        <f t="shared" si="32"/>
        <v>4527.897599999999</v>
      </c>
      <c r="AT66" s="148">
        <v>3.97</v>
      </c>
      <c r="AU66" s="148">
        <v>3.18</v>
      </c>
      <c r="AV66" s="149">
        <f t="shared" si="35"/>
        <v>2041.5600000000002</v>
      </c>
      <c r="AW66" s="148">
        <v>4.13</v>
      </c>
      <c r="AX66" s="148">
        <v>3.3</v>
      </c>
      <c r="AY66" s="149">
        <f t="shared" si="15"/>
        <v>2118.6</v>
      </c>
      <c r="AZ66" s="148">
        <v>4.13</v>
      </c>
      <c r="BA66" s="148">
        <v>3.75</v>
      </c>
      <c r="BB66" s="149">
        <f t="shared" si="36"/>
        <v>5344.650000000001</v>
      </c>
    </row>
    <row r="67" spans="1:54" s="22" customFormat="1" ht="12">
      <c r="A67" s="25" t="s">
        <v>41</v>
      </c>
      <c r="B67" s="28" t="s">
        <v>43</v>
      </c>
      <c r="C67" s="151">
        <v>398</v>
      </c>
      <c r="D67" s="42">
        <v>2.42</v>
      </c>
      <c r="E67" s="23">
        <v>1.936</v>
      </c>
      <c r="F67" s="29">
        <f t="shared" si="27"/>
        <v>770.528</v>
      </c>
      <c r="G67" s="148">
        <v>2.78</v>
      </c>
      <c r="H67" s="148">
        <v>2.22</v>
      </c>
      <c r="I67" s="149">
        <f t="shared" si="33"/>
        <v>883.5600000000001</v>
      </c>
      <c r="J67" s="148">
        <v>2.78</v>
      </c>
      <c r="K67" s="153">
        <v>2.224</v>
      </c>
      <c r="L67" s="149">
        <f t="shared" si="34"/>
        <v>885.152</v>
      </c>
      <c r="M67" s="148">
        <v>2.9</v>
      </c>
      <c r="N67" s="148">
        <v>2.32</v>
      </c>
      <c r="O67" s="149">
        <f t="shared" si="28"/>
        <v>923.3599999999999</v>
      </c>
      <c r="P67" s="148">
        <v>2.9</v>
      </c>
      <c r="Q67" s="148">
        <v>2.32</v>
      </c>
      <c r="R67" s="149">
        <f t="shared" si="4"/>
        <v>923.3599999999999</v>
      </c>
      <c r="S67" s="148">
        <v>3.15</v>
      </c>
      <c r="T67" s="148">
        <v>2.52</v>
      </c>
      <c r="U67" s="149">
        <f t="shared" si="5"/>
        <v>1002.96</v>
      </c>
      <c r="V67" s="148">
        <v>3.15</v>
      </c>
      <c r="W67" s="148">
        <v>2.52</v>
      </c>
      <c r="X67" s="149">
        <f t="shared" si="6"/>
        <v>1002.96</v>
      </c>
      <c r="Y67" s="148">
        <v>3.37</v>
      </c>
      <c r="Z67" s="148">
        <v>2.7</v>
      </c>
      <c r="AA67" s="149">
        <f t="shared" si="7"/>
        <v>1074.6000000000001</v>
      </c>
      <c r="AB67" s="148">
        <v>3.37</v>
      </c>
      <c r="AC67" s="148">
        <v>2.7</v>
      </c>
      <c r="AD67" s="149">
        <f t="shared" si="8"/>
        <v>1074.6000000000001</v>
      </c>
      <c r="AE67" s="148">
        <v>2.54</v>
      </c>
      <c r="AF67" s="148">
        <v>2.83</v>
      </c>
      <c r="AG67" s="149">
        <f t="shared" si="9"/>
        <v>1126.34</v>
      </c>
      <c r="AH67" s="148">
        <v>3.54</v>
      </c>
      <c r="AI67" s="148">
        <v>2.83</v>
      </c>
      <c r="AJ67" s="149">
        <f t="shared" si="29"/>
        <v>2500.4748000000004</v>
      </c>
      <c r="AK67" s="148">
        <v>3.68</v>
      </c>
      <c r="AL67" s="148">
        <v>2.94</v>
      </c>
      <c r="AM67" s="149">
        <f t="shared" si="30"/>
        <v>2597.6664</v>
      </c>
      <c r="AN67" s="148">
        <v>3.74</v>
      </c>
      <c r="AO67" s="148">
        <v>2.99</v>
      </c>
      <c r="AP67" s="149">
        <f t="shared" si="31"/>
        <v>2760.8464</v>
      </c>
      <c r="AQ67" s="148">
        <v>3.8</v>
      </c>
      <c r="AR67" s="148">
        <v>3.04</v>
      </c>
      <c r="AS67" s="149">
        <f t="shared" si="32"/>
        <v>2807.0143999999996</v>
      </c>
      <c r="AT67" s="148">
        <v>3.97</v>
      </c>
      <c r="AU67" s="148">
        <v>3.18</v>
      </c>
      <c r="AV67" s="149">
        <f t="shared" si="35"/>
        <v>1265.64</v>
      </c>
      <c r="AW67" s="148">
        <v>4.13</v>
      </c>
      <c r="AX67" s="148">
        <v>3.3</v>
      </c>
      <c r="AY67" s="149">
        <f t="shared" si="15"/>
        <v>1313.3999999999999</v>
      </c>
      <c r="AZ67" s="148">
        <v>4.13</v>
      </c>
      <c r="BA67" s="148">
        <v>3.75</v>
      </c>
      <c r="BB67" s="149">
        <f t="shared" si="36"/>
        <v>3313.3500000000004</v>
      </c>
    </row>
    <row r="68" spans="1:54" s="22" customFormat="1" ht="12">
      <c r="A68" s="26"/>
      <c r="B68" s="28" t="s">
        <v>44</v>
      </c>
      <c r="C68" s="151">
        <v>308</v>
      </c>
      <c r="D68" s="42">
        <v>2.42</v>
      </c>
      <c r="E68" s="23">
        <v>1.936</v>
      </c>
      <c r="F68" s="29">
        <f t="shared" si="27"/>
        <v>596.288</v>
      </c>
      <c r="G68" s="148">
        <v>2.78</v>
      </c>
      <c r="H68" s="148">
        <v>2.22</v>
      </c>
      <c r="I68" s="149">
        <f t="shared" si="33"/>
        <v>683.7600000000001</v>
      </c>
      <c r="J68" s="148">
        <v>2.78</v>
      </c>
      <c r="K68" s="153">
        <v>2.224</v>
      </c>
      <c r="L68" s="149">
        <f t="shared" si="34"/>
        <v>684.9920000000001</v>
      </c>
      <c r="M68" s="148">
        <v>2.9</v>
      </c>
      <c r="N68" s="148">
        <v>2.32</v>
      </c>
      <c r="O68" s="149">
        <f t="shared" si="28"/>
        <v>714.56</v>
      </c>
      <c r="P68" s="148">
        <v>2.9</v>
      </c>
      <c r="Q68" s="148">
        <v>2.32</v>
      </c>
      <c r="R68" s="149">
        <f t="shared" si="4"/>
        <v>714.56</v>
      </c>
      <c r="S68" s="148">
        <v>3.15</v>
      </c>
      <c r="T68" s="148">
        <v>2.52</v>
      </c>
      <c r="U68" s="149">
        <f t="shared" si="5"/>
        <v>776.16</v>
      </c>
      <c r="V68" s="148">
        <v>3.15</v>
      </c>
      <c r="W68" s="148">
        <v>2.52</v>
      </c>
      <c r="X68" s="149">
        <f t="shared" si="6"/>
        <v>776.16</v>
      </c>
      <c r="Y68" s="148">
        <v>3.37</v>
      </c>
      <c r="Z68" s="148">
        <v>2.7</v>
      </c>
      <c r="AA68" s="149">
        <f t="shared" si="7"/>
        <v>831.6</v>
      </c>
      <c r="AB68" s="148">
        <v>3.37</v>
      </c>
      <c r="AC68" s="148">
        <v>2.7</v>
      </c>
      <c r="AD68" s="149">
        <f t="shared" si="8"/>
        <v>831.6</v>
      </c>
      <c r="AE68" s="148">
        <v>2.54</v>
      </c>
      <c r="AF68" s="148">
        <v>2.83</v>
      </c>
      <c r="AG68" s="149">
        <f t="shared" si="9"/>
        <v>871.64</v>
      </c>
      <c r="AH68" s="148">
        <v>3.54</v>
      </c>
      <c r="AI68" s="148">
        <v>2.83</v>
      </c>
      <c r="AJ68" s="149">
        <f t="shared" si="29"/>
        <v>1935.0408000000004</v>
      </c>
      <c r="AK68" s="148">
        <v>3.68</v>
      </c>
      <c r="AL68" s="148">
        <v>2.94</v>
      </c>
      <c r="AM68" s="149">
        <f t="shared" si="30"/>
        <v>2010.2544000000003</v>
      </c>
      <c r="AN68" s="148">
        <v>3.74</v>
      </c>
      <c r="AO68" s="148">
        <v>2.99</v>
      </c>
      <c r="AP68" s="149">
        <f t="shared" si="31"/>
        <v>2136.5344</v>
      </c>
      <c r="AQ68" s="148">
        <v>3.8</v>
      </c>
      <c r="AR68" s="148">
        <v>3.04</v>
      </c>
      <c r="AS68" s="149">
        <f t="shared" si="32"/>
        <v>2172.2624</v>
      </c>
      <c r="AT68" s="148">
        <v>3.97</v>
      </c>
      <c r="AU68" s="148">
        <v>3.18</v>
      </c>
      <c r="AV68" s="149">
        <f t="shared" si="35"/>
        <v>979.44</v>
      </c>
      <c r="AW68" s="148">
        <v>4.13</v>
      </c>
      <c r="AX68" s="148">
        <v>3.3</v>
      </c>
      <c r="AY68" s="149">
        <f t="shared" si="15"/>
        <v>1016.4</v>
      </c>
      <c r="AZ68" s="148">
        <v>4.13</v>
      </c>
      <c r="BA68" s="148">
        <v>3.75</v>
      </c>
      <c r="BB68" s="149">
        <f t="shared" si="36"/>
        <v>2564.1000000000004</v>
      </c>
    </row>
    <row r="69" spans="1:54" s="22" customFormat="1" ht="12">
      <c r="A69" s="26"/>
      <c r="B69" s="28" t="s">
        <v>45</v>
      </c>
      <c r="C69" s="151">
        <v>250</v>
      </c>
      <c r="D69" s="42">
        <v>2.42</v>
      </c>
      <c r="E69" s="23">
        <v>1.936</v>
      </c>
      <c r="F69" s="29">
        <f t="shared" si="27"/>
        <v>484</v>
      </c>
      <c r="G69" s="148">
        <v>2.78</v>
      </c>
      <c r="H69" s="148">
        <v>2.22</v>
      </c>
      <c r="I69" s="149">
        <f t="shared" si="33"/>
        <v>555</v>
      </c>
      <c r="J69" s="148">
        <v>2.78</v>
      </c>
      <c r="K69" s="153">
        <v>2.224</v>
      </c>
      <c r="L69" s="149">
        <f t="shared" si="34"/>
        <v>556</v>
      </c>
      <c r="M69" s="148">
        <v>2.9</v>
      </c>
      <c r="N69" s="148">
        <v>2.32</v>
      </c>
      <c r="O69" s="149">
        <f t="shared" si="28"/>
        <v>580</v>
      </c>
      <c r="P69" s="148">
        <v>2.9</v>
      </c>
      <c r="Q69" s="148">
        <v>2.32</v>
      </c>
      <c r="R69" s="149">
        <f t="shared" si="4"/>
        <v>580</v>
      </c>
      <c r="S69" s="148">
        <v>3.15</v>
      </c>
      <c r="T69" s="148">
        <v>2.52</v>
      </c>
      <c r="U69" s="149">
        <f t="shared" si="5"/>
        <v>630</v>
      </c>
      <c r="V69" s="148">
        <v>3.15</v>
      </c>
      <c r="W69" s="148">
        <v>2.52</v>
      </c>
      <c r="X69" s="149">
        <f t="shared" si="6"/>
        <v>630</v>
      </c>
      <c r="Y69" s="148">
        <v>3.37</v>
      </c>
      <c r="Z69" s="148">
        <v>2.7</v>
      </c>
      <c r="AA69" s="149">
        <f t="shared" si="7"/>
        <v>675</v>
      </c>
      <c r="AB69" s="148">
        <v>3.37</v>
      </c>
      <c r="AC69" s="148">
        <v>2.7</v>
      </c>
      <c r="AD69" s="149">
        <f t="shared" si="8"/>
        <v>675</v>
      </c>
      <c r="AE69" s="148">
        <v>2.54</v>
      </c>
      <c r="AF69" s="148">
        <v>2.83</v>
      </c>
      <c r="AG69" s="149">
        <f t="shared" si="9"/>
        <v>707.5</v>
      </c>
      <c r="AH69" s="148">
        <v>3.54</v>
      </c>
      <c r="AI69" s="148">
        <v>2.83</v>
      </c>
      <c r="AJ69" s="149">
        <f t="shared" si="29"/>
        <v>1570.65</v>
      </c>
      <c r="AK69" s="148">
        <v>3.68</v>
      </c>
      <c r="AL69" s="148">
        <v>2.94</v>
      </c>
      <c r="AM69" s="149">
        <f t="shared" si="30"/>
        <v>1631.7</v>
      </c>
      <c r="AN69" s="148">
        <v>3.74</v>
      </c>
      <c r="AO69" s="148">
        <v>2.99</v>
      </c>
      <c r="AP69" s="149">
        <f t="shared" si="31"/>
        <v>1734.2</v>
      </c>
      <c r="AQ69" s="148">
        <v>3.8</v>
      </c>
      <c r="AR69" s="148">
        <v>3.04</v>
      </c>
      <c r="AS69" s="149">
        <f t="shared" si="32"/>
        <v>1763.2</v>
      </c>
      <c r="AT69" s="148">
        <v>3.97</v>
      </c>
      <c r="AU69" s="148">
        <v>3.18</v>
      </c>
      <c r="AV69" s="149">
        <f t="shared" si="35"/>
        <v>795</v>
      </c>
      <c r="AW69" s="148">
        <v>4.13</v>
      </c>
      <c r="AX69" s="148">
        <v>3.3</v>
      </c>
      <c r="AY69" s="149">
        <f t="shared" si="15"/>
        <v>825</v>
      </c>
      <c r="AZ69" s="148">
        <v>4.13</v>
      </c>
      <c r="BA69" s="148">
        <v>3.75</v>
      </c>
      <c r="BB69" s="149">
        <f t="shared" si="36"/>
        <v>2081.25</v>
      </c>
    </row>
    <row r="70" spans="1:54" s="22" customFormat="1" ht="12">
      <c r="A70" s="27"/>
      <c r="B70" s="28" t="s">
        <v>46</v>
      </c>
      <c r="C70" s="151">
        <v>218</v>
      </c>
      <c r="D70" s="42">
        <v>2.42</v>
      </c>
      <c r="E70" s="23">
        <v>1.936</v>
      </c>
      <c r="F70" s="29">
        <f t="shared" si="27"/>
        <v>422.048</v>
      </c>
      <c r="G70" s="148">
        <v>2.78</v>
      </c>
      <c r="H70" s="148">
        <v>2.22</v>
      </c>
      <c r="I70" s="149">
        <f t="shared" si="33"/>
        <v>483.96000000000004</v>
      </c>
      <c r="J70" s="148">
        <v>2.78</v>
      </c>
      <c r="K70" s="153">
        <v>2.224</v>
      </c>
      <c r="L70" s="149">
        <f t="shared" si="34"/>
        <v>484.83200000000005</v>
      </c>
      <c r="M70" s="148">
        <v>2.9</v>
      </c>
      <c r="N70" s="148">
        <v>2.32</v>
      </c>
      <c r="O70" s="149">
        <f t="shared" si="28"/>
        <v>505.76</v>
      </c>
      <c r="P70" s="148">
        <v>2.9</v>
      </c>
      <c r="Q70" s="148">
        <v>2.32</v>
      </c>
      <c r="R70" s="149">
        <f t="shared" si="4"/>
        <v>505.76</v>
      </c>
      <c r="S70" s="148">
        <v>3.15</v>
      </c>
      <c r="T70" s="148">
        <v>2.52</v>
      </c>
      <c r="U70" s="149">
        <f t="shared" si="5"/>
        <v>549.36</v>
      </c>
      <c r="V70" s="148">
        <v>3.15</v>
      </c>
      <c r="W70" s="148">
        <v>2.52</v>
      </c>
      <c r="X70" s="149">
        <f t="shared" si="6"/>
        <v>549.36</v>
      </c>
      <c r="Y70" s="148">
        <v>3.37</v>
      </c>
      <c r="Z70" s="148">
        <v>2.7</v>
      </c>
      <c r="AA70" s="149">
        <f t="shared" si="7"/>
        <v>588.6</v>
      </c>
      <c r="AB70" s="148">
        <v>3.37</v>
      </c>
      <c r="AC70" s="148">
        <v>2.7</v>
      </c>
      <c r="AD70" s="149">
        <f t="shared" si="8"/>
        <v>588.6</v>
      </c>
      <c r="AE70" s="148">
        <v>2.54</v>
      </c>
      <c r="AF70" s="148">
        <v>2.83</v>
      </c>
      <c r="AG70" s="149">
        <f t="shared" si="9"/>
        <v>616.94</v>
      </c>
      <c r="AH70" s="148">
        <v>3.54</v>
      </c>
      <c r="AI70" s="148">
        <v>2.83</v>
      </c>
      <c r="AJ70" s="149">
        <f t="shared" si="29"/>
        <v>1369.6068000000002</v>
      </c>
      <c r="AK70" s="148">
        <v>3.68</v>
      </c>
      <c r="AL70" s="148">
        <v>2.94</v>
      </c>
      <c r="AM70" s="149">
        <f t="shared" si="30"/>
        <v>1422.8424</v>
      </c>
      <c r="AN70" s="148">
        <v>3.74</v>
      </c>
      <c r="AO70" s="148">
        <v>2.99</v>
      </c>
      <c r="AP70" s="149">
        <f t="shared" si="31"/>
        <v>1512.2224</v>
      </c>
      <c r="AQ70" s="148">
        <v>3.8</v>
      </c>
      <c r="AR70" s="148">
        <v>3.04</v>
      </c>
      <c r="AS70" s="149">
        <f t="shared" si="32"/>
        <v>1537.5104</v>
      </c>
      <c r="AT70" s="148">
        <v>3.97</v>
      </c>
      <c r="AU70" s="148">
        <v>3.18</v>
      </c>
      <c r="AV70" s="149">
        <f t="shared" si="35"/>
        <v>693.24</v>
      </c>
      <c r="AW70" s="148">
        <v>4.13</v>
      </c>
      <c r="AX70" s="148">
        <v>3.3</v>
      </c>
      <c r="AY70" s="149">
        <f t="shared" si="15"/>
        <v>719.4</v>
      </c>
      <c r="AZ70" s="148">
        <v>4.13</v>
      </c>
      <c r="BA70" s="148">
        <v>3.75</v>
      </c>
      <c r="BB70" s="149">
        <f t="shared" si="36"/>
        <v>1814.8500000000001</v>
      </c>
    </row>
    <row r="71" spans="1:54" s="22" customFormat="1" ht="24.75" customHeight="1">
      <c r="A71" s="271" t="s">
        <v>118</v>
      </c>
      <c r="B71" s="272"/>
      <c r="C71" s="151"/>
      <c r="D71" s="42"/>
      <c r="E71" s="23"/>
      <c r="F71" s="29"/>
      <c r="G71" s="148"/>
      <c r="H71" s="148"/>
      <c r="I71" s="149"/>
      <c r="J71" s="148"/>
      <c r="K71" s="153"/>
      <c r="L71" s="149"/>
      <c r="M71" s="148"/>
      <c r="N71" s="148"/>
      <c r="O71" s="149"/>
      <c r="P71" s="148"/>
      <c r="Q71" s="148"/>
      <c r="R71" s="149"/>
      <c r="S71" s="148"/>
      <c r="T71" s="148"/>
      <c r="U71" s="149"/>
      <c r="V71" s="148"/>
      <c r="W71" s="148"/>
      <c r="X71" s="149"/>
      <c r="Y71" s="148"/>
      <c r="Z71" s="148"/>
      <c r="AA71" s="149"/>
      <c r="AB71" s="148"/>
      <c r="AC71" s="148"/>
      <c r="AD71" s="149"/>
      <c r="AE71" s="148"/>
      <c r="AF71" s="148"/>
      <c r="AG71" s="149"/>
      <c r="AH71" s="148"/>
      <c r="AI71" s="148"/>
      <c r="AJ71" s="149"/>
      <c r="AK71" s="148"/>
      <c r="AL71" s="148"/>
      <c r="AM71" s="149"/>
      <c r="AN71" s="148">
        <v>3.74</v>
      </c>
      <c r="AO71" s="148">
        <v>2.99</v>
      </c>
      <c r="AP71" s="149"/>
      <c r="AQ71" s="148">
        <v>3.8</v>
      </c>
      <c r="AR71" s="148">
        <v>3.04</v>
      </c>
      <c r="AS71" s="149"/>
      <c r="AT71" s="148">
        <v>3.97</v>
      </c>
      <c r="AU71" s="148">
        <v>3.18</v>
      </c>
      <c r="AV71" s="149">
        <f t="shared" si="35"/>
        <v>0</v>
      </c>
      <c r="AW71" s="148">
        <v>4.13</v>
      </c>
      <c r="AX71" s="148">
        <v>3.3</v>
      </c>
      <c r="AY71" s="149">
        <f t="shared" si="15"/>
        <v>0</v>
      </c>
      <c r="AZ71" s="148">
        <v>4.13</v>
      </c>
      <c r="BA71" s="148">
        <v>3.75</v>
      </c>
      <c r="BB71" s="149">
        <f t="shared" si="36"/>
        <v>0</v>
      </c>
    </row>
    <row r="72" spans="1:54" s="22" customFormat="1" ht="13.5" customHeight="1">
      <c r="A72" s="24" t="s">
        <v>37</v>
      </c>
      <c r="B72" s="28" t="s">
        <v>42</v>
      </c>
      <c r="C72" s="151">
        <v>327</v>
      </c>
      <c r="D72" s="42">
        <v>2.42</v>
      </c>
      <c r="E72" s="23">
        <v>1.936</v>
      </c>
      <c r="F72" s="29">
        <f aca="true" t="shared" si="37" ref="F72:F91">E72*C72</f>
        <v>633.072</v>
      </c>
      <c r="G72" s="148">
        <v>2.78</v>
      </c>
      <c r="H72" s="148">
        <v>2.22</v>
      </c>
      <c r="I72" s="149">
        <f aca="true" t="shared" si="38" ref="I72:I91">H72*C72</f>
        <v>725.94</v>
      </c>
      <c r="J72" s="148">
        <v>2.78</v>
      </c>
      <c r="K72" s="153">
        <v>2.224</v>
      </c>
      <c r="L72" s="149">
        <f aca="true" t="shared" si="39" ref="L72:L91">K72*C72</f>
        <v>727.248</v>
      </c>
      <c r="M72" s="148">
        <v>2.9</v>
      </c>
      <c r="N72" s="148">
        <v>2.32</v>
      </c>
      <c r="O72" s="149">
        <f aca="true" t="shared" si="40" ref="O72:O91">N72*C72</f>
        <v>758.64</v>
      </c>
      <c r="P72" s="148">
        <v>2.9</v>
      </c>
      <c r="Q72" s="148">
        <v>2.32</v>
      </c>
      <c r="R72" s="149">
        <f t="shared" si="4"/>
        <v>758.64</v>
      </c>
      <c r="S72" s="148">
        <v>3.15</v>
      </c>
      <c r="T72" s="148">
        <v>2.52</v>
      </c>
      <c r="U72" s="149">
        <f t="shared" si="5"/>
        <v>824.04</v>
      </c>
      <c r="V72" s="148">
        <v>3.15</v>
      </c>
      <c r="W72" s="148">
        <v>2.52</v>
      </c>
      <c r="X72" s="149">
        <f t="shared" si="6"/>
        <v>824.04</v>
      </c>
      <c r="Y72" s="148">
        <v>3.37</v>
      </c>
      <c r="Z72" s="148">
        <v>2.7</v>
      </c>
      <c r="AA72" s="149">
        <f t="shared" si="7"/>
        <v>882.9000000000001</v>
      </c>
      <c r="AB72" s="148">
        <v>3.37</v>
      </c>
      <c r="AC72" s="148">
        <v>2.7</v>
      </c>
      <c r="AD72" s="149">
        <f t="shared" si="8"/>
        <v>882.9000000000001</v>
      </c>
      <c r="AE72" s="148">
        <v>2.54</v>
      </c>
      <c r="AF72" s="148">
        <v>2.83</v>
      </c>
      <c r="AG72" s="149">
        <f t="shared" si="9"/>
        <v>925.41</v>
      </c>
      <c r="AH72" s="148">
        <v>3.54</v>
      </c>
      <c r="AI72" s="148">
        <v>2.83</v>
      </c>
      <c r="AJ72" s="149">
        <f aca="true" t="shared" si="41" ref="AJ72:AJ91">AI72*I72</f>
        <v>2054.4102000000003</v>
      </c>
      <c r="AK72" s="148">
        <v>3.68</v>
      </c>
      <c r="AL72" s="148">
        <v>2.94</v>
      </c>
      <c r="AM72" s="149">
        <f aca="true" t="shared" si="42" ref="AM72:AM91">AL72*I72</f>
        <v>2134.2636</v>
      </c>
      <c r="AN72" s="148">
        <v>3.74</v>
      </c>
      <c r="AO72" s="148">
        <v>2.99</v>
      </c>
      <c r="AP72" s="149">
        <f aca="true" t="shared" si="43" ref="AP72:AP91">AO72*O72</f>
        <v>2268.3336</v>
      </c>
      <c r="AQ72" s="148">
        <v>3.8</v>
      </c>
      <c r="AR72" s="148">
        <v>3.04</v>
      </c>
      <c r="AS72" s="149">
        <f aca="true" t="shared" si="44" ref="AS72:AS91">AR72*O72</f>
        <v>2306.2656</v>
      </c>
      <c r="AT72" s="148">
        <v>3.97</v>
      </c>
      <c r="AU72" s="148">
        <v>3.18</v>
      </c>
      <c r="AV72" s="149">
        <f t="shared" si="35"/>
        <v>1039.8600000000001</v>
      </c>
      <c r="AW72" s="148">
        <v>4.13</v>
      </c>
      <c r="AX72" s="148">
        <v>3.3</v>
      </c>
      <c r="AY72" s="149">
        <f t="shared" si="15"/>
        <v>1079.1</v>
      </c>
      <c r="AZ72" s="148">
        <v>4.13</v>
      </c>
      <c r="BA72" s="148">
        <v>3.75</v>
      </c>
      <c r="BB72" s="149">
        <f t="shared" si="36"/>
        <v>2722.275</v>
      </c>
    </row>
    <row r="73" spans="1:54" s="22" customFormat="1" ht="12">
      <c r="A73" s="25"/>
      <c r="B73" s="28" t="s">
        <v>43</v>
      </c>
      <c r="C73" s="151">
        <v>202</v>
      </c>
      <c r="D73" s="42">
        <v>2.42</v>
      </c>
      <c r="E73" s="23">
        <v>1.936</v>
      </c>
      <c r="F73" s="29">
        <f t="shared" si="37"/>
        <v>391.072</v>
      </c>
      <c r="G73" s="148">
        <v>2.78</v>
      </c>
      <c r="H73" s="148">
        <v>2.22</v>
      </c>
      <c r="I73" s="149">
        <f t="shared" si="38"/>
        <v>448.44000000000005</v>
      </c>
      <c r="J73" s="148">
        <v>2.78</v>
      </c>
      <c r="K73" s="153">
        <v>2.224</v>
      </c>
      <c r="L73" s="149">
        <f t="shared" si="39"/>
        <v>449.24800000000005</v>
      </c>
      <c r="M73" s="148">
        <v>2.9</v>
      </c>
      <c r="N73" s="148">
        <v>2.32</v>
      </c>
      <c r="O73" s="149">
        <f t="shared" si="40"/>
        <v>468.64</v>
      </c>
      <c r="P73" s="148">
        <v>2.9</v>
      </c>
      <c r="Q73" s="148">
        <v>2.32</v>
      </c>
      <c r="R73" s="149">
        <f t="shared" si="4"/>
        <v>468.64</v>
      </c>
      <c r="S73" s="148">
        <v>3.15</v>
      </c>
      <c r="T73" s="148">
        <v>2.52</v>
      </c>
      <c r="U73" s="149">
        <f t="shared" si="5"/>
        <v>509.04</v>
      </c>
      <c r="V73" s="148">
        <v>3.15</v>
      </c>
      <c r="W73" s="148">
        <v>2.52</v>
      </c>
      <c r="X73" s="149">
        <f t="shared" si="6"/>
        <v>509.04</v>
      </c>
      <c r="Y73" s="148">
        <v>3.37</v>
      </c>
      <c r="Z73" s="148">
        <v>2.7</v>
      </c>
      <c r="AA73" s="149">
        <f t="shared" si="7"/>
        <v>545.4000000000001</v>
      </c>
      <c r="AB73" s="148">
        <v>3.37</v>
      </c>
      <c r="AC73" s="148">
        <v>2.7</v>
      </c>
      <c r="AD73" s="149">
        <f t="shared" si="8"/>
        <v>545.4000000000001</v>
      </c>
      <c r="AE73" s="148">
        <v>2.54</v>
      </c>
      <c r="AF73" s="148">
        <v>2.83</v>
      </c>
      <c r="AG73" s="149">
        <f t="shared" si="9"/>
        <v>571.66</v>
      </c>
      <c r="AH73" s="148">
        <v>3.54</v>
      </c>
      <c r="AI73" s="148">
        <v>2.83</v>
      </c>
      <c r="AJ73" s="149">
        <f t="shared" si="41"/>
        <v>1269.0852000000002</v>
      </c>
      <c r="AK73" s="148">
        <v>3.68</v>
      </c>
      <c r="AL73" s="148">
        <v>2.94</v>
      </c>
      <c r="AM73" s="149">
        <f t="shared" si="42"/>
        <v>1318.4136</v>
      </c>
      <c r="AN73" s="148">
        <v>3.74</v>
      </c>
      <c r="AO73" s="148">
        <v>2.99</v>
      </c>
      <c r="AP73" s="149">
        <f t="shared" si="43"/>
        <v>1401.2336</v>
      </c>
      <c r="AQ73" s="148">
        <v>3.8</v>
      </c>
      <c r="AR73" s="148">
        <v>3.04</v>
      </c>
      <c r="AS73" s="149">
        <f t="shared" si="44"/>
        <v>1424.6656</v>
      </c>
      <c r="AT73" s="148">
        <v>3.97</v>
      </c>
      <c r="AU73" s="148">
        <v>3.18</v>
      </c>
      <c r="AV73" s="149">
        <f t="shared" si="35"/>
        <v>642.36</v>
      </c>
      <c r="AW73" s="148">
        <v>4.13</v>
      </c>
      <c r="AX73" s="148">
        <v>3.3</v>
      </c>
      <c r="AY73" s="149">
        <f t="shared" si="15"/>
        <v>666.5999999999999</v>
      </c>
      <c r="AZ73" s="148">
        <v>4.13</v>
      </c>
      <c r="BA73" s="148">
        <v>3.75</v>
      </c>
      <c r="BB73" s="149">
        <f t="shared" si="36"/>
        <v>1681.65</v>
      </c>
    </row>
    <row r="74" spans="1:54" s="22" customFormat="1" ht="12">
      <c r="A74" s="26"/>
      <c r="B74" s="28" t="s">
        <v>44</v>
      </c>
      <c r="C74" s="151">
        <v>157</v>
      </c>
      <c r="D74" s="42">
        <v>2.42</v>
      </c>
      <c r="E74" s="23">
        <v>1.936</v>
      </c>
      <c r="F74" s="29">
        <f t="shared" si="37"/>
        <v>303.952</v>
      </c>
      <c r="G74" s="148">
        <v>2.78</v>
      </c>
      <c r="H74" s="148">
        <v>2.22</v>
      </c>
      <c r="I74" s="149">
        <f t="shared" si="38"/>
        <v>348.54</v>
      </c>
      <c r="J74" s="148">
        <v>2.78</v>
      </c>
      <c r="K74" s="153">
        <v>2.224</v>
      </c>
      <c r="L74" s="149">
        <f t="shared" si="39"/>
        <v>349.168</v>
      </c>
      <c r="M74" s="148">
        <v>2.9</v>
      </c>
      <c r="N74" s="148">
        <v>2.32</v>
      </c>
      <c r="O74" s="149">
        <f t="shared" si="40"/>
        <v>364.23999999999995</v>
      </c>
      <c r="P74" s="148">
        <v>2.9</v>
      </c>
      <c r="Q74" s="148">
        <v>2.32</v>
      </c>
      <c r="R74" s="149">
        <f aca="true" t="shared" si="45" ref="R74:R133">Q74*C74</f>
        <v>364.23999999999995</v>
      </c>
      <c r="S74" s="148">
        <v>3.15</v>
      </c>
      <c r="T74" s="148">
        <v>2.52</v>
      </c>
      <c r="U74" s="149">
        <f aca="true" t="shared" si="46" ref="U74:U133">T74*C74</f>
        <v>395.64</v>
      </c>
      <c r="V74" s="148">
        <v>3.15</v>
      </c>
      <c r="W74" s="148">
        <v>2.52</v>
      </c>
      <c r="X74" s="149">
        <f aca="true" t="shared" si="47" ref="X74:X133">W74*C74</f>
        <v>395.64</v>
      </c>
      <c r="Y74" s="148">
        <v>3.37</v>
      </c>
      <c r="Z74" s="148">
        <v>2.7</v>
      </c>
      <c r="AA74" s="149">
        <f aca="true" t="shared" si="48" ref="AA74:AA133">Z74*C74</f>
        <v>423.90000000000003</v>
      </c>
      <c r="AB74" s="148">
        <v>3.37</v>
      </c>
      <c r="AC74" s="148">
        <v>2.7</v>
      </c>
      <c r="AD74" s="149">
        <f aca="true" t="shared" si="49" ref="AD74:AD133">AC74*C74</f>
        <v>423.90000000000003</v>
      </c>
      <c r="AE74" s="148">
        <v>2.54</v>
      </c>
      <c r="AF74" s="148">
        <v>2.83</v>
      </c>
      <c r="AG74" s="149">
        <f aca="true" t="shared" si="50" ref="AG74:AG133">AF74*C74</f>
        <v>444.31</v>
      </c>
      <c r="AH74" s="148">
        <v>3.54</v>
      </c>
      <c r="AI74" s="148">
        <v>2.83</v>
      </c>
      <c r="AJ74" s="149">
        <f t="shared" si="41"/>
        <v>986.3682000000001</v>
      </c>
      <c r="AK74" s="148">
        <v>3.68</v>
      </c>
      <c r="AL74" s="148">
        <v>2.94</v>
      </c>
      <c r="AM74" s="149">
        <f t="shared" si="42"/>
        <v>1024.7076</v>
      </c>
      <c r="AN74" s="148">
        <v>3.74</v>
      </c>
      <c r="AO74" s="148">
        <v>2.99</v>
      </c>
      <c r="AP74" s="149">
        <f t="shared" si="43"/>
        <v>1089.0775999999998</v>
      </c>
      <c r="AQ74" s="148">
        <v>3.8</v>
      </c>
      <c r="AR74" s="148">
        <v>3.04</v>
      </c>
      <c r="AS74" s="149">
        <f t="shared" si="44"/>
        <v>1107.2895999999998</v>
      </c>
      <c r="AT74" s="148">
        <v>3.97</v>
      </c>
      <c r="AU74" s="148">
        <v>3.18</v>
      </c>
      <c r="AV74" s="149">
        <f t="shared" si="35"/>
        <v>499.26000000000005</v>
      </c>
      <c r="AW74" s="148">
        <v>4.13</v>
      </c>
      <c r="AX74" s="148">
        <v>3.3</v>
      </c>
      <c r="AY74" s="149">
        <f aca="true" t="shared" si="51" ref="AY74:AY133">AX74*C74</f>
        <v>518.1</v>
      </c>
      <c r="AZ74" s="148">
        <v>4.13</v>
      </c>
      <c r="BA74" s="148">
        <v>3.75</v>
      </c>
      <c r="BB74" s="149">
        <f t="shared" si="36"/>
        <v>1307.025</v>
      </c>
    </row>
    <row r="75" spans="1:54" s="22" customFormat="1" ht="12">
      <c r="A75" s="26"/>
      <c r="B75" s="28" t="s">
        <v>45</v>
      </c>
      <c r="C75" s="151">
        <v>127</v>
      </c>
      <c r="D75" s="42">
        <v>2.42</v>
      </c>
      <c r="E75" s="23">
        <v>1.936</v>
      </c>
      <c r="F75" s="29">
        <f t="shared" si="37"/>
        <v>245.87199999999999</v>
      </c>
      <c r="G75" s="148">
        <v>2.78</v>
      </c>
      <c r="H75" s="148">
        <v>2.22</v>
      </c>
      <c r="I75" s="149">
        <f t="shared" si="38"/>
        <v>281.94</v>
      </c>
      <c r="J75" s="148">
        <v>2.78</v>
      </c>
      <c r="K75" s="153">
        <v>2.224</v>
      </c>
      <c r="L75" s="149">
        <f t="shared" si="39"/>
        <v>282.44800000000004</v>
      </c>
      <c r="M75" s="148">
        <v>2.9</v>
      </c>
      <c r="N75" s="148">
        <v>2.32</v>
      </c>
      <c r="O75" s="149">
        <f t="shared" si="40"/>
        <v>294.64</v>
      </c>
      <c r="P75" s="148">
        <v>2.9</v>
      </c>
      <c r="Q75" s="148">
        <v>2.32</v>
      </c>
      <c r="R75" s="149">
        <f t="shared" si="45"/>
        <v>294.64</v>
      </c>
      <c r="S75" s="148">
        <v>3.15</v>
      </c>
      <c r="T75" s="148">
        <v>2.52</v>
      </c>
      <c r="U75" s="149">
        <f t="shared" si="46"/>
        <v>320.04</v>
      </c>
      <c r="V75" s="148">
        <v>3.15</v>
      </c>
      <c r="W75" s="148">
        <v>2.52</v>
      </c>
      <c r="X75" s="149">
        <f t="shared" si="47"/>
        <v>320.04</v>
      </c>
      <c r="Y75" s="148">
        <v>3.37</v>
      </c>
      <c r="Z75" s="148">
        <v>2.7</v>
      </c>
      <c r="AA75" s="149">
        <f t="shared" si="48"/>
        <v>342.90000000000003</v>
      </c>
      <c r="AB75" s="148">
        <v>3.37</v>
      </c>
      <c r="AC75" s="148">
        <v>2.7</v>
      </c>
      <c r="AD75" s="149">
        <f t="shared" si="49"/>
        <v>342.90000000000003</v>
      </c>
      <c r="AE75" s="148">
        <v>2.54</v>
      </c>
      <c r="AF75" s="148">
        <v>2.83</v>
      </c>
      <c r="AG75" s="149">
        <f t="shared" si="50"/>
        <v>359.41</v>
      </c>
      <c r="AH75" s="148">
        <v>3.54</v>
      </c>
      <c r="AI75" s="148">
        <v>2.83</v>
      </c>
      <c r="AJ75" s="149">
        <f t="shared" si="41"/>
        <v>797.8902</v>
      </c>
      <c r="AK75" s="148">
        <v>3.68</v>
      </c>
      <c r="AL75" s="148">
        <v>2.94</v>
      </c>
      <c r="AM75" s="149">
        <f t="shared" si="42"/>
        <v>828.9036</v>
      </c>
      <c r="AN75" s="148">
        <v>3.74</v>
      </c>
      <c r="AO75" s="148">
        <v>2.99</v>
      </c>
      <c r="AP75" s="149">
        <f t="shared" si="43"/>
        <v>880.9736</v>
      </c>
      <c r="AQ75" s="148">
        <v>3.8</v>
      </c>
      <c r="AR75" s="148">
        <v>3.04</v>
      </c>
      <c r="AS75" s="149">
        <f t="shared" si="44"/>
        <v>895.7056</v>
      </c>
      <c r="AT75" s="148">
        <v>3.97</v>
      </c>
      <c r="AU75" s="148">
        <v>3.18</v>
      </c>
      <c r="AV75" s="149">
        <f t="shared" si="35"/>
        <v>403.86</v>
      </c>
      <c r="AW75" s="148">
        <v>4.13</v>
      </c>
      <c r="AX75" s="148">
        <v>3.3</v>
      </c>
      <c r="AY75" s="149">
        <f t="shared" si="51"/>
        <v>419.09999999999997</v>
      </c>
      <c r="AZ75" s="148">
        <v>4.13</v>
      </c>
      <c r="BA75" s="148">
        <v>3.75</v>
      </c>
      <c r="BB75" s="149">
        <f t="shared" si="36"/>
        <v>1057.275</v>
      </c>
    </row>
    <row r="76" spans="1:54" s="22" customFormat="1" ht="12">
      <c r="A76" s="26"/>
      <c r="B76" s="28" t="s">
        <v>46</v>
      </c>
      <c r="C76" s="151">
        <v>111</v>
      </c>
      <c r="D76" s="42">
        <v>2.42</v>
      </c>
      <c r="E76" s="23">
        <v>1.936</v>
      </c>
      <c r="F76" s="29">
        <f t="shared" si="37"/>
        <v>214.896</v>
      </c>
      <c r="G76" s="148">
        <v>2.78</v>
      </c>
      <c r="H76" s="148">
        <v>2.22</v>
      </c>
      <c r="I76" s="149">
        <f t="shared" si="38"/>
        <v>246.42000000000002</v>
      </c>
      <c r="J76" s="148">
        <v>2.78</v>
      </c>
      <c r="K76" s="153">
        <v>2.224</v>
      </c>
      <c r="L76" s="149">
        <f t="shared" si="39"/>
        <v>246.86400000000003</v>
      </c>
      <c r="M76" s="148">
        <v>2.9</v>
      </c>
      <c r="N76" s="148">
        <v>2.32</v>
      </c>
      <c r="O76" s="149">
        <f t="shared" si="40"/>
        <v>257.52</v>
      </c>
      <c r="P76" s="148">
        <v>2.9</v>
      </c>
      <c r="Q76" s="148">
        <v>2.32</v>
      </c>
      <c r="R76" s="149">
        <f t="shared" si="45"/>
        <v>257.52</v>
      </c>
      <c r="S76" s="148">
        <v>3.15</v>
      </c>
      <c r="T76" s="148">
        <v>2.52</v>
      </c>
      <c r="U76" s="149">
        <f t="shared" si="46"/>
        <v>279.72</v>
      </c>
      <c r="V76" s="148">
        <v>3.15</v>
      </c>
      <c r="W76" s="148">
        <v>2.52</v>
      </c>
      <c r="X76" s="149">
        <f t="shared" si="47"/>
        <v>279.72</v>
      </c>
      <c r="Y76" s="148">
        <v>3.37</v>
      </c>
      <c r="Z76" s="148">
        <v>2.7</v>
      </c>
      <c r="AA76" s="149">
        <f t="shared" si="48"/>
        <v>299.70000000000005</v>
      </c>
      <c r="AB76" s="148">
        <v>3.37</v>
      </c>
      <c r="AC76" s="148">
        <v>2.7</v>
      </c>
      <c r="AD76" s="149">
        <f t="shared" si="49"/>
        <v>299.70000000000005</v>
      </c>
      <c r="AE76" s="148">
        <v>2.54</v>
      </c>
      <c r="AF76" s="148">
        <v>2.83</v>
      </c>
      <c r="AG76" s="149">
        <f t="shared" si="50"/>
        <v>314.13</v>
      </c>
      <c r="AH76" s="148">
        <v>3.54</v>
      </c>
      <c r="AI76" s="148">
        <v>2.83</v>
      </c>
      <c r="AJ76" s="149">
        <f t="shared" si="41"/>
        <v>697.3686</v>
      </c>
      <c r="AK76" s="148">
        <v>3.68</v>
      </c>
      <c r="AL76" s="148">
        <v>2.94</v>
      </c>
      <c r="AM76" s="149">
        <f t="shared" si="42"/>
        <v>724.4748000000001</v>
      </c>
      <c r="AN76" s="148">
        <v>3.74</v>
      </c>
      <c r="AO76" s="148">
        <v>2.99</v>
      </c>
      <c r="AP76" s="149">
        <f t="shared" si="43"/>
        <v>769.9848</v>
      </c>
      <c r="AQ76" s="148">
        <v>3.8</v>
      </c>
      <c r="AR76" s="148">
        <v>3.04</v>
      </c>
      <c r="AS76" s="149">
        <f t="shared" si="44"/>
        <v>782.8607999999999</v>
      </c>
      <c r="AT76" s="148">
        <v>3.97</v>
      </c>
      <c r="AU76" s="148">
        <v>3.18</v>
      </c>
      <c r="AV76" s="149">
        <f t="shared" si="35"/>
        <v>352.98</v>
      </c>
      <c r="AW76" s="148">
        <v>4.13</v>
      </c>
      <c r="AX76" s="148">
        <v>3.3</v>
      </c>
      <c r="AY76" s="149">
        <f t="shared" si="51"/>
        <v>366.29999999999995</v>
      </c>
      <c r="AZ76" s="148">
        <v>4.13</v>
      </c>
      <c r="BA76" s="148">
        <v>3.75</v>
      </c>
      <c r="BB76" s="149">
        <f t="shared" si="36"/>
        <v>924.075</v>
      </c>
    </row>
    <row r="77" spans="1:54" s="22" customFormat="1" ht="12" customHeight="1">
      <c r="A77" s="24" t="s">
        <v>38</v>
      </c>
      <c r="B77" s="28" t="s">
        <v>42</v>
      </c>
      <c r="C77" s="151">
        <v>421</v>
      </c>
      <c r="D77" s="42">
        <v>2.42</v>
      </c>
      <c r="E77" s="23">
        <v>1.936</v>
      </c>
      <c r="F77" s="29">
        <f t="shared" si="37"/>
        <v>815.0559999999999</v>
      </c>
      <c r="G77" s="148">
        <v>2.78</v>
      </c>
      <c r="H77" s="148">
        <v>2.22</v>
      </c>
      <c r="I77" s="149">
        <f t="shared" si="38"/>
        <v>934.6200000000001</v>
      </c>
      <c r="J77" s="148">
        <v>2.78</v>
      </c>
      <c r="K77" s="153">
        <v>2.224</v>
      </c>
      <c r="L77" s="149">
        <f t="shared" si="39"/>
        <v>936.3040000000001</v>
      </c>
      <c r="M77" s="148">
        <v>2.9</v>
      </c>
      <c r="N77" s="148">
        <v>2.32</v>
      </c>
      <c r="O77" s="149">
        <f t="shared" si="40"/>
        <v>976.7199999999999</v>
      </c>
      <c r="P77" s="148">
        <v>2.9</v>
      </c>
      <c r="Q77" s="148">
        <v>2.32</v>
      </c>
      <c r="R77" s="149">
        <f t="shared" si="45"/>
        <v>976.7199999999999</v>
      </c>
      <c r="S77" s="148">
        <v>3.15</v>
      </c>
      <c r="T77" s="148">
        <v>2.52</v>
      </c>
      <c r="U77" s="149">
        <f t="shared" si="46"/>
        <v>1060.92</v>
      </c>
      <c r="V77" s="148">
        <v>3.15</v>
      </c>
      <c r="W77" s="148">
        <v>2.52</v>
      </c>
      <c r="X77" s="149">
        <f t="shared" si="47"/>
        <v>1060.92</v>
      </c>
      <c r="Y77" s="148">
        <v>3.37</v>
      </c>
      <c r="Z77" s="148">
        <v>2.7</v>
      </c>
      <c r="AA77" s="149">
        <f t="shared" si="48"/>
        <v>1136.7</v>
      </c>
      <c r="AB77" s="148">
        <v>3.37</v>
      </c>
      <c r="AC77" s="148">
        <v>2.7</v>
      </c>
      <c r="AD77" s="149">
        <f t="shared" si="49"/>
        <v>1136.7</v>
      </c>
      <c r="AE77" s="148">
        <v>2.54</v>
      </c>
      <c r="AF77" s="148">
        <v>2.83</v>
      </c>
      <c r="AG77" s="149">
        <f t="shared" si="50"/>
        <v>1191.43</v>
      </c>
      <c r="AH77" s="148">
        <v>3.54</v>
      </c>
      <c r="AI77" s="148">
        <v>2.83</v>
      </c>
      <c r="AJ77" s="149">
        <f t="shared" si="41"/>
        <v>2644.9746000000005</v>
      </c>
      <c r="AK77" s="148">
        <v>3.68</v>
      </c>
      <c r="AL77" s="148">
        <v>2.94</v>
      </c>
      <c r="AM77" s="149">
        <f t="shared" si="42"/>
        <v>2747.7828000000004</v>
      </c>
      <c r="AN77" s="148">
        <v>3.74</v>
      </c>
      <c r="AO77" s="148">
        <v>2.99</v>
      </c>
      <c r="AP77" s="149">
        <f t="shared" si="43"/>
        <v>2920.3928</v>
      </c>
      <c r="AQ77" s="148">
        <v>3.8</v>
      </c>
      <c r="AR77" s="148">
        <v>3.04</v>
      </c>
      <c r="AS77" s="149">
        <f t="shared" si="44"/>
        <v>2969.2288</v>
      </c>
      <c r="AT77" s="148">
        <v>3.97</v>
      </c>
      <c r="AU77" s="148">
        <v>3.18</v>
      </c>
      <c r="AV77" s="149">
        <f t="shared" si="35"/>
        <v>1338.78</v>
      </c>
      <c r="AW77" s="148">
        <v>4.13</v>
      </c>
      <c r="AX77" s="148">
        <v>3.3</v>
      </c>
      <c r="AY77" s="149">
        <f t="shared" si="51"/>
        <v>1389.3</v>
      </c>
      <c r="AZ77" s="148">
        <v>4.13</v>
      </c>
      <c r="BA77" s="148">
        <v>3.75</v>
      </c>
      <c r="BB77" s="149">
        <f t="shared" si="36"/>
        <v>3504.8250000000003</v>
      </c>
    </row>
    <row r="78" spans="1:54" s="22" customFormat="1" ht="12" customHeight="1">
      <c r="A78" s="25"/>
      <c r="B78" s="28" t="s">
        <v>43</v>
      </c>
      <c r="C78" s="151">
        <v>261</v>
      </c>
      <c r="D78" s="42">
        <v>2.42</v>
      </c>
      <c r="E78" s="23">
        <v>1.936</v>
      </c>
      <c r="F78" s="29">
        <f t="shared" si="37"/>
        <v>505.296</v>
      </c>
      <c r="G78" s="148">
        <v>2.78</v>
      </c>
      <c r="H78" s="148">
        <v>2.22</v>
      </c>
      <c r="I78" s="149">
        <f t="shared" si="38"/>
        <v>579.4200000000001</v>
      </c>
      <c r="J78" s="148">
        <v>2.78</v>
      </c>
      <c r="K78" s="153">
        <v>2.224</v>
      </c>
      <c r="L78" s="149">
        <f t="shared" si="39"/>
        <v>580.464</v>
      </c>
      <c r="M78" s="148">
        <v>2.9</v>
      </c>
      <c r="N78" s="148">
        <v>2.32</v>
      </c>
      <c r="O78" s="149">
        <f t="shared" si="40"/>
        <v>605.52</v>
      </c>
      <c r="P78" s="148">
        <v>2.9</v>
      </c>
      <c r="Q78" s="148">
        <v>2.32</v>
      </c>
      <c r="R78" s="149">
        <f t="shared" si="45"/>
        <v>605.52</v>
      </c>
      <c r="S78" s="148">
        <v>3.15</v>
      </c>
      <c r="T78" s="148">
        <v>2.52</v>
      </c>
      <c r="U78" s="149">
        <f t="shared" si="46"/>
        <v>657.72</v>
      </c>
      <c r="V78" s="148">
        <v>3.15</v>
      </c>
      <c r="W78" s="148">
        <v>2.52</v>
      </c>
      <c r="X78" s="149">
        <f t="shared" si="47"/>
        <v>657.72</v>
      </c>
      <c r="Y78" s="148">
        <v>3.37</v>
      </c>
      <c r="Z78" s="148">
        <v>2.7</v>
      </c>
      <c r="AA78" s="149">
        <f t="shared" si="48"/>
        <v>704.7</v>
      </c>
      <c r="AB78" s="148">
        <v>3.37</v>
      </c>
      <c r="AC78" s="148">
        <v>2.7</v>
      </c>
      <c r="AD78" s="149">
        <f t="shared" si="49"/>
        <v>704.7</v>
      </c>
      <c r="AE78" s="148">
        <v>2.54</v>
      </c>
      <c r="AF78" s="148">
        <v>2.83</v>
      </c>
      <c r="AG78" s="149">
        <f t="shared" si="50"/>
        <v>738.63</v>
      </c>
      <c r="AH78" s="148">
        <v>3.54</v>
      </c>
      <c r="AI78" s="148">
        <v>2.83</v>
      </c>
      <c r="AJ78" s="149">
        <f t="shared" si="41"/>
        <v>1639.7586000000003</v>
      </c>
      <c r="AK78" s="148">
        <v>3.68</v>
      </c>
      <c r="AL78" s="148">
        <v>2.94</v>
      </c>
      <c r="AM78" s="149">
        <f t="shared" si="42"/>
        <v>1703.4948000000002</v>
      </c>
      <c r="AN78" s="148">
        <v>3.74</v>
      </c>
      <c r="AO78" s="148">
        <v>2.99</v>
      </c>
      <c r="AP78" s="149">
        <f t="shared" si="43"/>
        <v>1810.5048000000002</v>
      </c>
      <c r="AQ78" s="148">
        <v>3.8</v>
      </c>
      <c r="AR78" s="148">
        <v>3.04</v>
      </c>
      <c r="AS78" s="149">
        <f t="shared" si="44"/>
        <v>1840.7808</v>
      </c>
      <c r="AT78" s="148">
        <v>3.97</v>
      </c>
      <c r="AU78" s="148">
        <v>3.18</v>
      </c>
      <c r="AV78" s="149">
        <f t="shared" si="35"/>
        <v>829.98</v>
      </c>
      <c r="AW78" s="148">
        <v>4.13</v>
      </c>
      <c r="AX78" s="148">
        <v>3.3</v>
      </c>
      <c r="AY78" s="149">
        <f t="shared" si="51"/>
        <v>861.3</v>
      </c>
      <c r="AZ78" s="148">
        <v>4.13</v>
      </c>
      <c r="BA78" s="148">
        <v>3.75</v>
      </c>
      <c r="BB78" s="149">
        <f t="shared" si="36"/>
        <v>2172.8250000000003</v>
      </c>
    </row>
    <row r="79" spans="1:54" s="22" customFormat="1" ht="12" customHeight="1">
      <c r="A79" s="26"/>
      <c r="B79" s="28" t="s">
        <v>44</v>
      </c>
      <c r="C79" s="151">
        <v>202</v>
      </c>
      <c r="D79" s="42">
        <v>2.42</v>
      </c>
      <c r="E79" s="23">
        <v>1.936</v>
      </c>
      <c r="F79" s="29">
        <f t="shared" si="37"/>
        <v>391.072</v>
      </c>
      <c r="G79" s="148">
        <v>2.78</v>
      </c>
      <c r="H79" s="148">
        <v>2.22</v>
      </c>
      <c r="I79" s="149">
        <f t="shared" si="38"/>
        <v>448.44000000000005</v>
      </c>
      <c r="J79" s="148">
        <v>2.78</v>
      </c>
      <c r="K79" s="153">
        <v>2.224</v>
      </c>
      <c r="L79" s="149">
        <f t="shared" si="39"/>
        <v>449.24800000000005</v>
      </c>
      <c r="M79" s="148">
        <v>2.9</v>
      </c>
      <c r="N79" s="148">
        <v>2.32</v>
      </c>
      <c r="O79" s="149">
        <f t="shared" si="40"/>
        <v>468.64</v>
      </c>
      <c r="P79" s="148">
        <v>2.9</v>
      </c>
      <c r="Q79" s="148">
        <v>2.32</v>
      </c>
      <c r="R79" s="149">
        <f t="shared" si="45"/>
        <v>468.64</v>
      </c>
      <c r="S79" s="148">
        <v>3.15</v>
      </c>
      <c r="T79" s="148">
        <v>2.52</v>
      </c>
      <c r="U79" s="149">
        <f t="shared" si="46"/>
        <v>509.04</v>
      </c>
      <c r="V79" s="148">
        <v>3.15</v>
      </c>
      <c r="W79" s="148">
        <v>2.52</v>
      </c>
      <c r="X79" s="149">
        <f t="shared" si="47"/>
        <v>509.04</v>
      </c>
      <c r="Y79" s="148">
        <v>3.37</v>
      </c>
      <c r="Z79" s="148">
        <v>2.7</v>
      </c>
      <c r="AA79" s="149">
        <f t="shared" si="48"/>
        <v>545.4000000000001</v>
      </c>
      <c r="AB79" s="148">
        <v>3.37</v>
      </c>
      <c r="AC79" s="148">
        <v>2.7</v>
      </c>
      <c r="AD79" s="149">
        <f t="shared" si="49"/>
        <v>545.4000000000001</v>
      </c>
      <c r="AE79" s="148">
        <v>2.54</v>
      </c>
      <c r="AF79" s="148">
        <v>2.83</v>
      </c>
      <c r="AG79" s="149">
        <f t="shared" si="50"/>
        <v>571.66</v>
      </c>
      <c r="AH79" s="148">
        <v>3.54</v>
      </c>
      <c r="AI79" s="148">
        <v>2.83</v>
      </c>
      <c r="AJ79" s="149">
        <f t="shared" si="41"/>
        <v>1269.0852000000002</v>
      </c>
      <c r="AK79" s="148">
        <v>3.68</v>
      </c>
      <c r="AL79" s="148">
        <v>2.94</v>
      </c>
      <c r="AM79" s="149">
        <f t="shared" si="42"/>
        <v>1318.4136</v>
      </c>
      <c r="AN79" s="148">
        <v>3.74</v>
      </c>
      <c r="AO79" s="148">
        <v>2.99</v>
      </c>
      <c r="AP79" s="149">
        <f t="shared" si="43"/>
        <v>1401.2336</v>
      </c>
      <c r="AQ79" s="148">
        <v>3.8</v>
      </c>
      <c r="AR79" s="148">
        <v>3.04</v>
      </c>
      <c r="AS79" s="149">
        <f t="shared" si="44"/>
        <v>1424.6656</v>
      </c>
      <c r="AT79" s="148">
        <v>3.97</v>
      </c>
      <c r="AU79" s="148">
        <v>3.18</v>
      </c>
      <c r="AV79" s="149">
        <f t="shared" si="35"/>
        <v>642.36</v>
      </c>
      <c r="AW79" s="148">
        <v>4.13</v>
      </c>
      <c r="AX79" s="148">
        <v>3.3</v>
      </c>
      <c r="AY79" s="149">
        <f t="shared" si="51"/>
        <v>666.5999999999999</v>
      </c>
      <c r="AZ79" s="148">
        <v>4.13</v>
      </c>
      <c r="BA79" s="148">
        <v>3.75</v>
      </c>
      <c r="BB79" s="149">
        <f t="shared" si="36"/>
        <v>1681.65</v>
      </c>
    </row>
    <row r="80" spans="1:54" s="22" customFormat="1" ht="12" customHeight="1">
      <c r="A80" s="26"/>
      <c r="B80" s="28" t="s">
        <v>45</v>
      </c>
      <c r="C80" s="151">
        <v>164</v>
      </c>
      <c r="D80" s="42">
        <v>2.42</v>
      </c>
      <c r="E80" s="23">
        <v>1.936</v>
      </c>
      <c r="F80" s="29">
        <f t="shared" si="37"/>
        <v>317.504</v>
      </c>
      <c r="G80" s="148">
        <v>2.78</v>
      </c>
      <c r="H80" s="148">
        <v>2.22</v>
      </c>
      <c r="I80" s="149">
        <f t="shared" si="38"/>
        <v>364.08000000000004</v>
      </c>
      <c r="J80" s="148">
        <v>2.78</v>
      </c>
      <c r="K80" s="153">
        <v>2.224</v>
      </c>
      <c r="L80" s="149">
        <f t="shared" si="39"/>
        <v>364.73600000000005</v>
      </c>
      <c r="M80" s="148">
        <v>2.9</v>
      </c>
      <c r="N80" s="148">
        <v>2.32</v>
      </c>
      <c r="O80" s="149">
        <f t="shared" si="40"/>
        <v>380.47999999999996</v>
      </c>
      <c r="P80" s="148">
        <v>2.9</v>
      </c>
      <c r="Q80" s="148">
        <v>2.32</v>
      </c>
      <c r="R80" s="149">
        <f t="shared" si="45"/>
        <v>380.47999999999996</v>
      </c>
      <c r="S80" s="148">
        <v>3.15</v>
      </c>
      <c r="T80" s="148">
        <v>2.52</v>
      </c>
      <c r="U80" s="149">
        <f t="shared" si="46"/>
        <v>413.28000000000003</v>
      </c>
      <c r="V80" s="148">
        <v>3.15</v>
      </c>
      <c r="W80" s="148">
        <v>2.52</v>
      </c>
      <c r="X80" s="149">
        <f t="shared" si="47"/>
        <v>413.28000000000003</v>
      </c>
      <c r="Y80" s="148">
        <v>3.37</v>
      </c>
      <c r="Z80" s="148">
        <v>2.7</v>
      </c>
      <c r="AA80" s="149">
        <f t="shared" si="48"/>
        <v>442.8</v>
      </c>
      <c r="AB80" s="148">
        <v>3.37</v>
      </c>
      <c r="AC80" s="148">
        <v>2.7</v>
      </c>
      <c r="AD80" s="149">
        <f t="shared" si="49"/>
        <v>442.8</v>
      </c>
      <c r="AE80" s="148">
        <v>2.54</v>
      </c>
      <c r="AF80" s="148">
        <v>2.83</v>
      </c>
      <c r="AG80" s="149">
        <f t="shared" si="50"/>
        <v>464.12</v>
      </c>
      <c r="AH80" s="148">
        <v>3.54</v>
      </c>
      <c r="AI80" s="148">
        <v>2.83</v>
      </c>
      <c r="AJ80" s="149">
        <f t="shared" si="41"/>
        <v>1030.3464000000001</v>
      </c>
      <c r="AK80" s="148">
        <v>3.68</v>
      </c>
      <c r="AL80" s="148">
        <v>2.94</v>
      </c>
      <c r="AM80" s="149">
        <f t="shared" si="42"/>
        <v>1070.3952000000002</v>
      </c>
      <c r="AN80" s="148">
        <v>3.74</v>
      </c>
      <c r="AO80" s="148">
        <v>2.99</v>
      </c>
      <c r="AP80" s="149">
        <f t="shared" si="43"/>
        <v>1137.6352</v>
      </c>
      <c r="AQ80" s="148">
        <v>3.8</v>
      </c>
      <c r="AR80" s="148">
        <v>3.04</v>
      </c>
      <c r="AS80" s="149">
        <f t="shared" si="44"/>
        <v>1156.6591999999998</v>
      </c>
      <c r="AT80" s="148">
        <v>3.97</v>
      </c>
      <c r="AU80" s="148">
        <v>3.18</v>
      </c>
      <c r="AV80" s="149">
        <f t="shared" si="35"/>
        <v>521.52</v>
      </c>
      <c r="AW80" s="148">
        <v>4.13</v>
      </c>
      <c r="AX80" s="148">
        <v>3.3</v>
      </c>
      <c r="AY80" s="149">
        <f t="shared" si="51"/>
        <v>541.1999999999999</v>
      </c>
      <c r="AZ80" s="148">
        <v>4.13</v>
      </c>
      <c r="BA80" s="148">
        <v>3.75</v>
      </c>
      <c r="BB80" s="149">
        <f t="shared" si="36"/>
        <v>1365.3000000000002</v>
      </c>
    </row>
    <row r="81" spans="1:54" s="22" customFormat="1" ht="12" customHeight="1">
      <c r="A81" s="26"/>
      <c r="B81" s="28" t="s">
        <v>46</v>
      </c>
      <c r="C81" s="151">
        <v>143</v>
      </c>
      <c r="D81" s="42">
        <v>2.42</v>
      </c>
      <c r="E81" s="23">
        <v>1.936</v>
      </c>
      <c r="F81" s="29">
        <f t="shared" si="37"/>
        <v>276.848</v>
      </c>
      <c r="G81" s="148">
        <v>2.78</v>
      </c>
      <c r="H81" s="148">
        <v>2.22</v>
      </c>
      <c r="I81" s="149">
        <f t="shared" si="38"/>
        <v>317.46000000000004</v>
      </c>
      <c r="J81" s="148">
        <v>2.78</v>
      </c>
      <c r="K81" s="153">
        <v>2.224</v>
      </c>
      <c r="L81" s="149">
        <f t="shared" si="39"/>
        <v>318.03200000000004</v>
      </c>
      <c r="M81" s="148">
        <v>2.9</v>
      </c>
      <c r="N81" s="148">
        <v>2.32</v>
      </c>
      <c r="O81" s="149">
        <f t="shared" si="40"/>
        <v>331.76</v>
      </c>
      <c r="P81" s="148">
        <v>2.9</v>
      </c>
      <c r="Q81" s="148">
        <v>2.32</v>
      </c>
      <c r="R81" s="149">
        <f t="shared" si="45"/>
        <v>331.76</v>
      </c>
      <c r="S81" s="148">
        <v>3.15</v>
      </c>
      <c r="T81" s="148">
        <v>2.52</v>
      </c>
      <c r="U81" s="149">
        <f t="shared" si="46"/>
        <v>360.36</v>
      </c>
      <c r="V81" s="148">
        <v>3.15</v>
      </c>
      <c r="W81" s="148">
        <v>2.52</v>
      </c>
      <c r="X81" s="149">
        <f t="shared" si="47"/>
        <v>360.36</v>
      </c>
      <c r="Y81" s="148">
        <v>3.37</v>
      </c>
      <c r="Z81" s="148">
        <v>2.7</v>
      </c>
      <c r="AA81" s="149">
        <f t="shared" si="48"/>
        <v>386.1</v>
      </c>
      <c r="AB81" s="148">
        <v>3.37</v>
      </c>
      <c r="AC81" s="148">
        <v>2.7</v>
      </c>
      <c r="AD81" s="149">
        <f t="shared" si="49"/>
        <v>386.1</v>
      </c>
      <c r="AE81" s="148">
        <v>2.54</v>
      </c>
      <c r="AF81" s="148">
        <v>2.83</v>
      </c>
      <c r="AG81" s="149">
        <f t="shared" si="50"/>
        <v>404.69</v>
      </c>
      <c r="AH81" s="148">
        <v>3.54</v>
      </c>
      <c r="AI81" s="148">
        <v>2.83</v>
      </c>
      <c r="AJ81" s="149">
        <f t="shared" si="41"/>
        <v>898.4118000000001</v>
      </c>
      <c r="AK81" s="148">
        <v>3.68</v>
      </c>
      <c r="AL81" s="148">
        <v>2.94</v>
      </c>
      <c r="AM81" s="149">
        <f t="shared" si="42"/>
        <v>933.3324000000001</v>
      </c>
      <c r="AN81" s="148">
        <v>3.74</v>
      </c>
      <c r="AO81" s="148">
        <v>2.99</v>
      </c>
      <c r="AP81" s="149">
        <f t="shared" si="43"/>
        <v>991.9624</v>
      </c>
      <c r="AQ81" s="148">
        <v>3.8</v>
      </c>
      <c r="AR81" s="148">
        <v>3.04</v>
      </c>
      <c r="AS81" s="149">
        <f t="shared" si="44"/>
        <v>1008.5504</v>
      </c>
      <c r="AT81" s="148">
        <v>3.97</v>
      </c>
      <c r="AU81" s="148">
        <v>3.18</v>
      </c>
      <c r="AV81" s="149">
        <f t="shared" si="35"/>
        <v>454.74</v>
      </c>
      <c r="AW81" s="148">
        <v>4.13</v>
      </c>
      <c r="AX81" s="148">
        <v>3.3</v>
      </c>
      <c r="AY81" s="149">
        <f t="shared" si="51"/>
        <v>471.9</v>
      </c>
      <c r="AZ81" s="148">
        <v>4.13</v>
      </c>
      <c r="BA81" s="148">
        <v>3.75</v>
      </c>
      <c r="BB81" s="149">
        <f t="shared" si="36"/>
        <v>1190.4750000000001</v>
      </c>
    </row>
    <row r="82" spans="1:54" s="22" customFormat="1" ht="12">
      <c r="A82" s="24" t="s">
        <v>39</v>
      </c>
      <c r="B82" s="28" t="s">
        <v>42</v>
      </c>
      <c r="C82" s="151">
        <v>477</v>
      </c>
      <c r="D82" s="42">
        <v>2.42</v>
      </c>
      <c r="E82" s="23">
        <v>1.936</v>
      </c>
      <c r="F82" s="29">
        <f t="shared" si="37"/>
        <v>923.472</v>
      </c>
      <c r="G82" s="148">
        <v>2.78</v>
      </c>
      <c r="H82" s="148">
        <v>2.22</v>
      </c>
      <c r="I82" s="149">
        <f t="shared" si="38"/>
        <v>1058.94</v>
      </c>
      <c r="J82" s="148">
        <v>2.78</v>
      </c>
      <c r="K82" s="153">
        <v>2.224</v>
      </c>
      <c r="L82" s="149">
        <f t="shared" si="39"/>
        <v>1060.8480000000002</v>
      </c>
      <c r="M82" s="148">
        <v>2.9</v>
      </c>
      <c r="N82" s="148">
        <v>2.32</v>
      </c>
      <c r="O82" s="149">
        <f t="shared" si="40"/>
        <v>1106.6399999999999</v>
      </c>
      <c r="P82" s="148">
        <v>2.9</v>
      </c>
      <c r="Q82" s="148">
        <v>2.32</v>
      </c>
      <c r="R82" s="149">
        <f t="shared" si="45"/>
        <v>1106.6399999999999</v>
      </c>
      <c r="S82" s="148">
        <v>3.15</v>
      </c>
      <c r="T82" s="148">
        <v>2.52</v>
      </c>
      <c r="U82" s="149">
        <f t="shared" si="46"/>
        <v>1202.04</v>
      </c>
      <c r="V82" s="148">
        <v>3.15</v>
      </c>
      <c r="W82" s="148">
        <v>2.52</v>
      </c>
      <c r="X82" s="149">
        <f t="shared" si="47"/>
        <v>1202.04</v>
      </c>
      <c r="Y82" s="148">
        <v>3.37</v>
      </c>
      <c r="Z82" s="148">
        <v>2.7</v>
      </c>
      <c r="AA82" s="149">
        <f t="shared" si="48"/>
        <v>1287.9</v>
      </c>
      <c r="AB82" s="148">
        <v>3.37</v>
      </c>
      <c r="AC82" s="148">
        <v>2.7</v>
      </c>
      <c r="AD82" s="149">
        <f t="shared" si="49"/>
        <v>1287.9</v>
      </c>
      <c r="AE82" s="148">
        <v>2.54</v>
      </c>
      <c r="AF82" s="148">
        <v>2.83</v>
      </c>
      <c r="AG82" s="149">
        <f t="shared" si="50"/>
        <v>1349.91</v>
      </c>
      <c r="AH82" s="148">
        <v>3.54</v>
      </c>
      <c r="AI82" s="148">
        <v>2.83</v>
      </c>
      <c r="AJ82" s="149">
        <f t="shared" si="41"/>
        <v>2996.8002</v>
      </c>
      <c r="AK82" s="148">
        <v>3.68</v>
      </c>
      <c r="AL82" s="148">
        <v>2.94</v>
      </c>
      <c r="AM82" s="149">
        <f t="shared" si="42"/>
        <v>3113.2836</v>
      </c>
      <c r="AN82" s="148">
        <v>3.74</v>
      </c>
      <c r="AO82" s="148">
        <v>2.99</v>
      </c>
      <c r="AP82" s="149">
        <f t="shared" si="43"/>
        <v>3308.8536</v>
      </c>
      <c r="AQ82" s="148">
        <v>3.8</v>
      </c>
      <c r="AR82" s="148">
        <v>3.04</v>
      </c>
      <c r="AS82" s="149">
        <f t="shared" si="44"/>
        <v>3364.1856</v>
      </c>
      <c r="AT82" s="148">
        <v>3.97</v>
      </c>
      <c r="AU82" s="148">
        <v>3.18</v>
      </c>
      <c r="AV82" s="149">
        <f t="shared" si="35"/>
        <v>1516.8600000000001</v>
      </c>
      <c r="AW82" s="148">
        <v>4.13</v>
      </c>
      <c r="AX82" s="148">
        <v>3.3</v>
      </c>
      <c r="AY82" s="149">
        <f t="shared" si="51"/>
        <v>1574.1</v>
      </c>
      <c r="AZ82" s="148">
        <v>4.13</v>
      </c>
      <c r="BA82" s="148">
        <v>3.75</v>
      </c>
      <c r="BB82" s="149">
        <f t="shared" si="36"/>
        <v>3971.025</v>
      </c>
    </row>
    <row r="83" spans="1:54" s="22" customFormat="1" ht="12">
      <c r="A83" s="25"/>
      <c r="B83" s="28" t="s">
        <v>43</v>
      </c>
      <c r="C83" s="151">
        <v>296</v>
      </c>
      <c r="D83" s="42">
        <v>2.42</v>
      </c>
      <c r="E83" s="23">
        <v>1.936</v>
      </c>
      <c r="F83" s="29">
        <f t="shared" si="37"/>
        <v>573.056</v>
      </c>
      <c r="G83" s="148">
        <v>2.78</v>
      </c>
      <c r="H83" s="148">
        <v>2.22</v>
      </c>
      <c r="I83" s="149">
        <f t="shared" si="38"/>
        <v>657.12</v>
      </c>
      <c r="J83" s="148">
        <v>2.78</v>
      </c>
      <c r="K83" s="153">
        <v>2.224</v>
      </c>
      <c r="L83" s="149">
        <f t="shared" si="39"/>
        <v>658.3040000000001</v>
      </c>
      <c r="M83" s="148">
        <v>2.9</v>
      </c>
      <c r="N83" s="148">
        <v>2.32</v>
      </c>
      <c r="O83" s="149">
        <f t="shared" si="40"/>
        <v>686.7199999999999</v>
      </c>
      <c r="P83" s="148">
        <v>2.9</v>
      </c>
      <c r="Q83" s="148">
        <v>2.32</v>
      </c>
      <c r="R83" s="149">
        <f t="shared" si="45"/>
        <v>686.7199999999999</v>
      </c>
      <c r="S83" s="148">
        <v>3.15</v>
      </c>
      <c r="T83" s="148">
        <v>2.52</v>
      </c>
      <c r="U83" s="149">
        <f t="shared" si="46"/>
        <v>745.92</v>
      </c>
      <c r="V83" s="148">
        <v>3.15</v>
      </c>
      <c r="W83" s="148">
        <v>2.52</v>
      </c>
      <c r="X83" s="149">
        <f t="shared" si="47"/>
        <v>745.92</v>
      </c>
      <c r="Y83" s="148">
        <v>3.37</v>
      </c>
      <c r="Z83" s="148">
        <v>2.7</v>
      </c>
      <c r="AA83" s="149">
        <f t="shared" si="48"/>
        <v>799.2</v>
      </c>
      <c r="AB83" s="148">
        <v>3.37</v>
      </c>
      <c r="AC83" s="148">
        <v>2.7</v>
      </c>
      <c r="AD83" s="149">
        <f t="shared" si="49"/>
        <v>799.2</v>
      </c>
      <c r="AE83" s="148">
        <v>2.54</v>
      </c>
      <c r="AF83" s="148">
        <v>2.83</v>
      </c>
      <c r="AG83" s="149">
        <f t="shared" si="50"/>
        <v>837.6800000000001</v>
      </c>
      <c r="AH83" s="148">
        <v>3.54</v>
      </c>
      <c r="AI83" s="148">
        <v>2.83</v>
      </c>
      <c r="AJ83" s="149">
        <f t="shared" si="41"/>
        <v>1859.6496</v>
      </c>
      <c r="AK83" s="148">
        <v>3.68</v>
      </c>
      <c r="AL83" s="148">
        <v>2.94</v>
      </c>
      <c r="AM83" s="149">
        <f t="shared" si="42"/>
        <v>1931.9328</v>
      </c>
      <c r="AN83" s="148">
        <v>3.74</v>
      </c>
      <c r="AO83" s="148">
        <v>2.99</v>
      </c>
      <c r="AP83" s="149">
        <f t="shared" si="43"/>
        <v>2053.2927999999997</v>
      </c>
      <c r="AQ83" s="148">
        <v>3.8</v>
      </c>
      <c r="AR83" s="148">
        <v>3.04</v>
      </c>
      <c r="AS83" s="149">
        <f t="shared" si="44"/>
        <v>2087.6288</v>
      </c>
      <c r="AT83" s="148">
        <v>3.97</v>
      </c>
      <c r="AU83" s="148">
        <v>3.18</v>
      </c>
      <c r="AV83" s="149">
        <f t="shared" si="35"/>
        <v>941.2800000000001</v>
      </c>
      <c r="AW83" s="148">
        <v>4.13</v>
      </c>
      <c r="AX83" s="148">
        <v>3.3</v>
      </c>
      <c r="AY83" s="149">
        <f t="shared" si="51"/>
        <v>976.8</v>
      </c>
      <c r="AZ83" s="148">
        <v>4.13</v>
      </c>
      <c r="BA83" s="148">
        <v>3.75</v>
      </c>
      <c r="BB83" s="149">
        <f t="shared" si="36"/>
        <v>2464.2</v>
      </c>
    </row>
    <row r="84" spans="1:54" s="22" customFormat="1" ht="12">
      <c r="A84" s="25"/>
      <c r="B84" s="28" t="s">
        <v>44</v>
      </c>
      <c r="C84" s="151">
        <v>229</v>
      </c>
      <c r="D84" s="42">
        <v>2.42</v>
      </c>
      <c r="E84" s="23">
        <v>1.936</v>
      </c>
      <c r="F84" s="29">
        <f t="shared" si="37"/>
        <v>443.344</v>
      </c>
      <c r="G84" s="148">
        <v>2.78</v>
      </c>
      <c r="H84" s="148">
        <v>2.22</v>
      </c>
      <c r="I84" s="149">
        <f t="shared" si="38"/>
        <v>508.38000000000005</v>
      </c>
      <c r="J84" s="148">
        <v>2.78</v>
      </c>
      <c r="K84" s="153">
        <v>2.224</v>
      </c>
      <c r="L84" s="149">
        <f t="shared" si="39"/>
        <v>509.29600000000005</v>
      </c>
      <c r="M84" s="148">
        <v>2.9</v>
      </c>
      <c r="N84" s="148">
        <v>2.32</v>
      </c>
      <c r="O84" s="149">
        <f t="shared" si="40"/>
        <v>531.28</v>
      </c>
      <c r="P84" s="148">
        <v>2.9</v>
      </c>
      <c r="Q84" s="148">
        <v>2.32</v>
      </c>
      <c r="R84" s="149">
        <f t="shared" si="45"/>
        <v>531.28</v>
      </c>
      <c r="S84" s="148">
        <v>3.15</v>
      </c>
      <c r="T84" s="148">
        <v>2.52</v>
      </c>
      <c r="U84" s="149">
        <f t="shared" si="46"/>
        <v>577.08</v>
      </c>
      <c r="V84" s="148">
        <v>3.15</v>
      </c>
      <c r="W84" s="148">
        <v>2.52</v>
      </c>
      <c r="X84" s="149">
        <f t="shared" si="47"/>
        <v>577.08</v>
      </c>
      <c r="Y84" s="148">
        <v>3.37</v>
      </c>
      <c r="Z84" s="148">
        <v>2.7</v>
      </c>
      <c r="AA84" s="149">
        <f t="shared" si="48"/>
        <v>618.3000000000001</v>
      </c>
      <c r="AB84" s="148">
        <v>3.37</v>
      </c>
      <c r="AC84" s="148">
        <v>2.7</v>
      </c>
      <c r="AD84" s="149">
        <f t="shared" si="49"/>
        <v>618.3000000000001</v>
      </c>
      <c r="AE84" s="148">
        <v>2.54</v>
      </c>
      <c r="AF84" s="148">
        <v>2.83</v>
      </c>
      <c r="AG84" s="149">
        <f t="shared" si="50"/>
        <v>648.07</v>
      </c>
      <c r="AH84" s="148">
        <v>3.54</v>
      </c>
      <c r="AI84" s="148">
        <v>2.83</v>
      </c>
      <c r="AJ84" s="149">
        <f t="shared" si="41"/>
        <v>1438.7154000000003</v>
      </c>
      <c r="AK84" s="148">
        <v>3.68</v>
      </c>
      <c r="AL84" s="148">
        <v>2.94</v>
      </c>
      <c r="AM84" s="149">
        <f t="shared" si="42"/>
        <v>1494.6372000000001</v>
      </c>
      <c r="AN84" s="148">
        <v>3.74</v>
      </c>
      <c r="AO84" s="148">
        <v>2.99</v>
      </c>
      <c r="AP84" s="149">
        <f t="shared" si="43"/>
        <v>1588.5272</v>
      </c>
      <c r="AQ84" s="148">
        <v>3.8</v>
      </c>
      <c r="AR84" s="148">
        <v>3.04</v>
      </c>
      <c r="AS84" s="149">
        <f t="shared" si="44"/>
        <v>1615.0911999999998</v>
      </c>
      <c r="AT84" s="148">
        <v>3.97</v>
      </c>
      <c r="AU84" s="148">
        <v>3.18</v>
      </c>
      <c r="AV84" s="149">
        <f t="shared" si="35"/>
        <v>728.22</v>
      </c>
      <c r="AW84" s="148">
        <v>4.13</v>
      </c>
      <c r="AX84" s="148">
        <v>3.3</v>
      </c>
      <c r="AY84" s="149">
        <f t="shared" si="51"/>
        <v>755.6999999999999</v>
      </c>
      <c r="AZ84" s="148">
        <v>4.13</v>
      </c>
      <c r="BA84" s="148">
        <v>3.75</v>
      </c>
      <c r="BB84" s="149">
        <f t="shared" si="36"/>
        <v>1906.4250000000002</v>
      </c>
    </row>
    <row r="85" spans="1:54" s="22" customFormat="1" ht="12">
      <c r="A85" s="26"/>
      <c r="B85" s="28" t="s">
        <v>45</v>
      </c>
      <c r="C85" s="151">
        <v>186</v>
      </c>
      <c r="D85" s="42">
        <v>2.42</v>
      </c>
      <c r="E85" s="23">
        <v>1.936</v>
      </c>
      <c r="F85" s="29">
        <f t="shared" si="37"/>
        <v>360.096</v>
      </c>
      <c r="G85" s="148">
        <v>2.78</v>
      </c>
      <c r="H85" s="148">
        <v>2.22</v>
      </c>
      <c r="I85" s="149">
        <f t="shared" si="38"/>
        <v>412.92</v>
      </c>
      <c r="J85" s="148">
        <v>2.78</v>
      </c>
      <c r="K85" s="153">
        <v>2.224</v>
      </c>
      <c r="L85" s="149">
        <f t="shared" si="39"/>
        <v>413.66400000000004</v>
      </c>
      <c r="M85" s="148">
        <v>2.9</v>
      </c>
      <c r="N85" s="148">
        <v>2.32</v>
      </c>
      <c r="O85" s="149">
        <f t="shared" si="40"/>
        <v>431.52</v>
      </c>
      <c r="P85" s="148">
        <v>2.9</v>
      </c>
      <c r="Q85" s="148">
        <v>2.32</v>
      </c>
      <c r="R85" s="149">
        <f t="shared" si="45"/>
        <v>431.52</v>
      </c>
      <c r="S85" s="148">
        <v>3.15</v>
      </c>
      <c r="T85" s="148">
        <v>2.52</v>
      </c>
      <c r="U85" s="149">
        <f t="shared" si="46"/>
        <v>468.72</v>
      </c>
      <c r="V85" s="148">
        <v>3.15</v>
      </c>
      <c r="W85" s="148">
        <v>2.52</v>
      </c>
      <c r="X85" s="149">
        <f t="shared" si="47"/>
        <v>468.72</v>
      </c>
      <c r="Y85" s="148">
        <v>3.37</v>
      </c>
      <c r="Z85" s="148">
        <v>2.7</v>
      </c>
      <c r="AA85" s="149">
        <f t="shared" si="48"/>
        <v>502.20000000000005</v>
      </c>
      <c r="AB85" s="148">
        <v>3.37</v>
      </c>
      <c r="AC85" s="148">
        <v>2.7</v>
      </c>
      <c r="AD85" s="149">
        <f t="shared" si="49"/>
        <v>502.20000000000005</v>
      </c>
      <c r="AE85" s="148">
        <v>2.54</v>
      </c>
      <c r="AF85" s="148">
        <v>2.83</v>
      </c>
      <c r="AG85" s="149">
        <f t="shared" si="50"/>
        <v>526.38</v>
      </c>
      <c r="AH85" s="148">
        <v>3.54</v>
      </c>
      <c r="AI85" s="148">
        <v>2.83</v>
      </c>
      <c r="AJ85" s="149">
        <f t="shared" si="41"/>
        <v>1168.5636000000002</v>
      </c>
      <c r="AK85" s="148">
        <v>3.68</v>
      </c>
      <c r="AL85" s="148">
        <v>2.94</v>
      </c>
      <c r="AM85" s="149">
        <f t="shared" si="42"/>
        <v>1213.9848</v>
      </c>
      <c r="AN85" s="148">
        <v>3.74</v>
      </c>
      <c r="AO85" s="148">
        <v>2.99</v>
      </c>
      <c r="AP85" s="149">
        <f t="shared" si="43"/>
        <v>1290.2448</v>
      </c>
      <c r="AQ85" s="148">
        <v>3.8</v>
      </c>
      <c r="AR85" s="148">
        <v>3.04</v>
      </c>
      <c r="AS85" s="149">
        <f t="shared" si="44"/>
        <v>1311.8208</v>
      </c>
      <c r="AT85" s="148">
        <v>3.97</v>
      </c>
      <c r="AU85" s="148">
        <v>3.18</v>
      </c>
      <c r="AV85" s="149">
        <f t="shared" si="35"/>
        <v>591.48</v>
      </c>
      <c r="AW85" s="148">
        <v>4.13</v>
      </c>
      <c r="AX85" s="148">
        <v>3.3</v>
      </c>
      <c r="AY85" s="149">
        <f t="shared" si="51"/>
        <v>613.8</v>
      </c>
      <c r="AZ85" s="148">
        <v>4.13</v>
      </c>
      <c r="BA85" s="148">
        <v>3.75</v>
      </c>
      <c r="BB85" s="149">
        <f t="shared" si="36"/>
        <v>1548.45</v>
      </c>
    </row>
    <row r="86" spans="1:54" s="22" customFormat="1" ht="12">
      <c r="A86" s="26"/>
      <c r="B86" s="28" t="s">
        <v>46</v>
      </c>
      <c r="C86" s="151">
        <v>162</v>
      </c>
      <c r="D86" s="42">
        <v>2.42</v>
      </c>
      <c r="E86" s="23">
        <v>1.936</v>
      </c>
      <c r="F86" s="29">
        <f t="shared" si="37"/>
        <v>313.632</v>
      </c>
      <c r="G86" s="148">
        <v>2.78</v>
      </c>
      <c r="H86" s="148">
        <v>2.22</v>
      </c>
      <c r="I86" s="149">
        <f t="shared" si="38"/>
        <v>359.64000000000004</v>
      </c>
      <c r="J86" s="148">
        <v>2.78</v>
      </c>
      <c r="K86" s="153">
        <v>2.224</v>
      </c>
      <c r="L86" s="149">
        <f t="shared" si="39"/>
        <v>360.288</v>
      </c>
      <c r="M86" s="148">
        <v>2.9</v>
      </c>
      <c r="N86" s="148">
        <v>2.32</v>
      </c>
      <c r="O86" s="149">
        <f t="shared" si="40"/>
        <v>375.84</v>
      </c>
      <c r="P86" s="148">
        <v>2.9</v>
      </c>
      <c r="Q86" s="148">
        <v>2.32</v>
      </c>
      <c r="R86" s="149">
        <f t="shared" si="45"/>
        <v>375.84</v>
      </c>
      <c r="S86" s="148">
        <v>3.15</v>
      </c>
      <c r="T86" s="148">
        <v>2.52</v>
      </c>
      <c r="U86" s="149">
        <f t="shared" si="46"/>
        <v>408.24</v>
      </c>
      <c r="V86" s="148">
        <v>3.15</v>
      </c>
      <c r="W86" s="148">
        <v>2.52</v>
      </c>
      <c r="X86" s="149">
        <f t="shared" si="47"/>
        <v>408.24</v>
      </c>
      <c r="Y86" s="148">
        <v>3.37</v>
      </c>
      <c r="Z86" s="148">
        <v>2.7</v>
      </c>
      <c r="AA86" s="149">
        <f t="shared" si="48"/>
        <v>437.40000000000003</v>
      </c>
      <c r="AB86" s="148">
        <v>3.37</v>
      </c>
      <c r="AC86" s="148">
        <v>2.7</v>
      </c>
      <c r="AD86" s="149">
        <f t="shared" si="49"/>
        <v>437.40000000000003</v>
      </c>
      <c r="AE86" s="148">
        <v>2.54</v>
      </c>
      <c r="AF86" s="148">
        <v>2.83</v>
      </c>
      <c r="AG86" s="149">
        <f t="shared" si="50"/>
        <v>458.46000000000004</v>
      </c>
      <c r="AH86" s="148">
        <v>3.54</v>
      </c>
      <c r="AI86" s="148">
        <v>2.83</v>
      </c>
      <c r="AJ86" s="149">
        <f t="shared" si="41"/>
        <v>1017.7812000000001</v>
      </c>
      <c r="AK86" s="148">
        <v>3.68</v>
      </c>
      <c r="AL86" s="148">
        <v>2.94</v>
      </c>
      <c r="AM86" s="149">
        <f t="shared" si="42"/>
        <v>1057.3416000000002</v>
      </c>
      <c r="AN86" s="148">
        <v>3.74</v>
      </c>
      <c r="AO86" s="148">
        <v>2.99</v>
      </c>
      <c r="AP86" s="149">
        <f t="shared" si="43"/>
        <v>1123.7616</v>
      </c>
      <c r="AQ86" s="148">
        <v>3.8</v>
      </c>
      <c r="AR86" s="148">
        <v>3.04</v>
      </c>
      <c r="AS86" s="149">
        <f t="shared" si="44"/>
        <v>1142.5536</v>
      </c>
      <c r="AT86" s="148">
        <v>3.97</v>
      </c>
      <c r="AU86" s="148">
        <v>3.18</v>
      </c>
      <c r="AV86" s="149">
        <f t="shared" si="35"/>
        <v>515.1600000000001</v>
      </c>
      <c r="AW86" s="148">
        <v>4.13</v>
      </c>
      <c r="AX86" s="148">
        <v>3.3</v>
      </c>
      <c r="AY86" s="149">
        <f t="shared" si="51"/>
        <v>534.6</v>
      </c>
      <c r="AZ86" s="148">
        <v>4.13</v>
      </c>
      <c r="BA86" s="148">
        <v>3.75</v>
      </c>
      <c r="BB86" s="149">
        <f t="shared" si="36"/>
        <v>1348.65</v>
      </c>
    </row>
    <row r="87" spans="1:54" s="22" customFormat="1" ht="12">
      <c r="A87" s="24" t="s">
        <v>40</v>
      </c>
      <c r="B87" s="28" t="s">
        <v>42</v>
      </c>
      <c r="C87" s="151">
        <v>516</v>
      </c>
      <c r="D87" s="42">
        <v>2.42</v>
      </c>
      <c r="E87" s="23">
        <v>1.936</v>
      </c>
      <c r="F87" s="29">
        <f t="shared" si="37"/>
        <v>998.976</v>
      </c>
      <c r="G87" s="148">
        <v>2.78</v>
      </c>
      <c r="H87" s="148">
        <v>2.22</v>
      </c>
      <c r="I87" s="149">
        <f t="shared" si="38"/>
        <v>1145.5200000000002</v>
      </c>
      <c r="J87" s="148">
        <v>2.78</v>
      </c>
      <c r="K87" s="153">
        <v>2.224</v>
      </c>
      <c r="L87" s="149">
        <f t="shared" si="39"/>
        <v>1147.584</v>
      </c>
      <c r="M87" s="148">
        <v>2.9</v>
      </c>
      <c r="N87" s="148">
        <v>2.32</v>
      </c>
      <c r="O87" s="149">
        <f t="shared" si="40"/>
        <v>1197.12</v>
      </c>
      <c r="P87" s="148">
        <v>2.9</v>
      </c>
      <c r="Q87" s="148">
        <v>2.32</v>
      </c>
      <c r="R87" s="149">
        <f t="shared" si="45"/>
        <v>1197.12</v>
      </c>
      <c r="S87" s="148">
        <v>3.15</v>
      </c>
      <c r="T87" s="148">
        <v>2.52</v>
      </c>
      <c r="U87" s="149">
        <f t="shared" si="46"/>
        <v>1300.32</v>
      </c>
      <c r="V87" s="148">
        <v>3.15</v>
      </c>
      <c r="W87" s="148">
        <v>2.52</v>
      </c>
      <c r="X87" s="149">
        <f t="shared" si="47"/>
        <v>1300.32</v>
      </c>
      <c r="Y87" s="148">
        <v>3.37</v>
      </c>
      <c r="Z87" s="148">
        <v>2.7</v>
      </c>
      <c r="AA87" s="149">
        <f t="shared" si="48"/>
        <v>1393.2</v>
      </c>
      <c r="AB87" s="148">
        <v>3.37</v>
      </c>
      <c r="AC87" s="148">
        <v>2.7</v>
      </c>
      <c r="AD87" s="149">
        <f t="shared" si="49"/>
        <v>1393.2</v>
      </c>
      <c r="AE87" s="148">
        <v>2.54</v>
      </c>
      <c r="AF87" s="148">
        <v>2.83</v>
      </c>
      <c r="AG87" s="149">
        <f t="shared" si="50"/>
        <v>1460.28</v>
      </c>
      <c r="AH87" s="148">
        <v>3.54</v>
      </c>
      <c r="AI87" s="148">
        <v>2.83</v>
      </c>
      <c r="AJ87" s="149">
        <f t="shared" si="41"/>
        <v>3241.8216000000007</v>
      </c>
      <c r="AK87" s="148">
        <v>3.68</v>
      </c>
      <c r="AL87" s="148">
        <v>2.94</v>
      </c>
      <c r="AM87" s="149">
        <f t="shared" si="42"/>
        <v>3367.8288000000007</v>
      </c>
      <c r="AN87" s="148">
        <v>3.74</v>
      </c>
      <c r="AO87" s="148">
        <v>2.99</v>
      </c>
      <c r="AP87" s="149">
        <f t="shared" si="43"/>
        <v>3579.3887999999997</v>
      </c>
      <c r="AQ87" s="148">
        <v>3.8</v>
      </c>
      <c r="AR87" s="148">
        <v>3.04</v>
      </c>
      <c r="AS87" s="149">
        <f t="shared" si="44"/>
        <v>3639.2447999999995</v>
      </c>
      <c r="AT87" s="148">
        <v>3.97</v>
      </c>
      <c r="AU87" s="148">
        <v>3.18</v>
      </c>
      <c r="AV87" s="149">
        <f t="shared" si="35"/>
        <v>1640.88</v>
      </c>
      <c r="AW87" s="148">
        <v>4.13</v>
      </c>
      <c r="AX87" s="148">
        <v>3.3</v>
      </c>
      <c r="AY87" s="149">
        <f t="shared" si="51"/>
        <v>1702.8</v>
      </c>
      <c r="AZ87" s="148">
        <v>4.13</v>
      </c>
      <c r="BA87" s="148">
        <v>3.75</v>
      </c>
      <c r="BB87" s="149">
        <f t="shared" si="36"/>
        <v>4295.700000000001</v>
      </c>
    </row>
    <row r="88" spans="1:54" s="22" customFormat="1" ht="12">
      <c r="A88" s="25" t="s">
        <v>41</v>
      </c>
      <c r="B88" s="28" t="s">
        <v>43</v>
      </c>
      <c r="C88" s="151">
        <v>320</v>
      </c>
      <c r="D88" s="42">
        <v>2.42</v>
      </c>
      <c r="E88" s="23">
        <v>1.936</v>
      </c>
      <c r="F88" s="29">
        <f t="shared" si="37"/>
        <v>619.52</v>
      </c>
      <c r="G88" s="148">
        <v>2.78</v>
      </c>
      <c r="H88" s="148">
        <v>2.22</v>
      </c>
      <c r="I88" s="149">
        <f t="shared" si="38"/>
        <v>710.4000000000001</v>
      </c>
      <c r="J88" s="148">
        <v>2.78</v>
      </c>
      <c r="K88" s="153">
        <v>2.224</v>
      </c>
      <c r="L88" s="149">
        <f t="shared" si="39"/>
        <v>711.6800000000001</v>
      </c>
      <c r="M88" s="148">
        <v>2.9</v>
      </c>
      <c r="N88" s="148">
        <v>2.32</v>
      </c>
      <c r="O88" s="149">
        <f t="shared" si="40"/>
        <v>742.4</v>
      </c>
      <c r="P88" s="148">
        <v>2.9</v>
      </c>
      <c r="Q88" s="148">
        <v>2.32</v>
      </c>
      <c r="R88" s="149">
        <f t="shared" si="45"/>
        <v>742.4</v>
      </c>
      <c r="S88" s="148">
        <v>3.15</v>
      </c>
      <c r="T88" s="148">
        <v>2.52</v>
      </c>
      <c r="U88" s="149">
        <f t="shared" si="46"/>
        <v>806.4</v>
      </c>
      <c r="V88" s="148">
        <v>3.15</v>
      </c>
      <c r="W88" s="148">
        <v>2.52</v>
      </c>
      <c r="X88" s="149">
        <f t="shared" si="47"/>
        <v>806.4</v>
      </c>
      <c r="Y88" s="148">
        <v>3.37</v>
      </c>
      <c r="Z88" s="148">
        <v>2.7</v>
      </c>
      <c r="AA88" s="149">
        <f t="shared" si="48"/>
        <v>864</v>
      </c>
      <c r="AB88" s="148">
        <v>3.37</v>
      </c>
      <c r="AC88" s="148">
        <v>2.7</v>
      </c>
      <c r="AD88" s="149">
        <f t="shared" si="49"/>
        <v>864</v>
      </c>
      <c r="AE88" s="148">
        <v>2.54</v>
      </c>
      <c r="AF88" s="148">
        <v>2.83</v>
      </c>
      <c r="AG88" s="149">
        <f t="shared" si="50"/>
        <v>905.6</v>
      </c>
      <c r="AH88" s="148">
        <v>3.54</v>
      </c>
      <c r="AI88" s="148">
        <v>2.83</v>
      </c>
      <c r="AJ88" s="149">
        <f t="shared" si="41"/>
        <v>2010.4320000000002</v>
      </c>
      <c r="AK88" s="148">
        <v>3.68</v>
      </c>
      <c r="AL88" s="148">
        <v>2.94</v>
      </c>
      <c r="AM88" s="149">
        <f t="shared" si="42"/>
        <v>2088.576</v>
      </c>
      <c r="AN88" s="148">
        <v>3.74</v>
      </c>
      <c r="AO88" s="148">
        <v>2.99</v>
      </c>
      <c r="AP88" s="149">
        <f t="shared" si="43"/>
        <v>2219.7760000000003</v>
      </c>
      <c r="AQ88" s="148">
        <v>3.8</v>
      </c>
      <c r="AR88" s="148">
        <v>3.04</v>
      </c>
      <c r="AS88" s="149">
        <f t="shared" si="44"/>
        <v>2256.8959999999997</v>
      </c>
      <c r="AT88" s="148">
        <v>3.97</v>
      </c>
      <c r="AU88" s="148">
        <v>3.18</v>
      </c>
      <c r="AV88" s="149">
        <f t="shared" si="35"/>
        <v>1017.6</v>
      </c>
      <c r="AW88" s="148">
        <v>4.13</v>
      </c>
      <c r="AX88" s="148">
        <v>3.3</v>
      </c>
      <c r="AY88" s="149">
        <f t="shared" si="51"/>
        <v>1056</v>
      </c>
      <c r="AZ88" s="148">
        <v>4.13</v>
      </c>
      <c r="BA88" s="148">
        <v>3.75</v>
      </c>
      <c r="BB88" s="149">
        <f t="shared" si="36"/>
        <v>2664.0000000000005</v>
      </c>
    </row>
    <row r="89" spans="1:54" s="22" customFormat="1" ht="12">
      <c r="A89" s="26"/>
      <c r="B89" s="28" t="s">
        <v>44</v>
      </c>
      <c r="C89" s="151">
        <v>248</v>
      </c>
      <c r="D89" s="42">
        <v>2.42</v>
      </c>
      <c r="E89" s="23">
        <v>1.936</v>
      </c>
      <c r="F89" s="29">
        <f t="shared" si="37"/>
        <v>480.128</v>
      </c>
      <c r="G89" s="148">
        <v>2.78</v>
      </c>
      <c r="H89" s="148">
        <v>2.22</v>
      </c>
      <c r="I89" s="149">
        <f t="shared" si="38"/>
        <v>550.5600000000001</v>
      </c>
      <c r="J89" s="148">
        <v>2.78</v>
      </c>
      <c r="K89" s="153">
        <v>2.224</v>
      </c>
      <c r="L89" s="149">
        <f t="shared" si="39"/>
        <v>551.552</v>
      </c>
      <c r="M89" s="148">
        <v>2.9</v>
      </c>
      <c r="N89" s="148">
        <v>2.32</v>
      </c>
      <c r="O89" s="149">
        <f t="shared" si="40"/>
        <v>575.36</v>
      </c>
      <c r="P89" s="148">
        <v>2.9</v>
      </c>
      <c r="Q89" s="148">
        <v>2.32</v>
      </c>
      <c r="R89" s="149">
        <f t="shared" si="45"/>
        <v>575.36</v>
      </c>
      <c r="S89" s="148">
        <v>3.15</v>
      </c>
      <c r="T89" s="148">
        <v>2.52</v>
      </c>
      <c r="U89" s="149">
        <f t="shared" si="46"/>
        <v>624.96</v>
      </c>
      <c r="V89" s="148">
        <v>3.15</v>
      </c>
      <c r="W89" s="148">
        <v>2.52</v>
      </c>
      <c r="X89" s="149">
        <f t="shared" si="47"/>
        <v>624.96</v>
      </c>
      <c r="Y89" s="148">
        <v>3.37</v>
      </c>
      <c r="Z89" s="148">
        <v>2.7</v>
      </c>
      <c r="AA89" s="149">
        <f t="shared" si="48"/>
        <v>669.6</v>
      </c>
      <c r="AB89" s="148">
        <v>3.37</v>
      </c>
      <c r="AC89" s="148">
        <v>2.7</v>
      </c>
      <c r="AD89" s="149">
        <f t="shared" si="49"/>
        <v>669.6</v>
      </c>
      <c r="AE89" s="148">
        <v>2.54</v>
      </c>
      <c r="AF89" s="148">
        <v>2.83</v>
      </c>
      <c r="AG89" s="149">
        <f t="shared" si="50"/>
        <v>701.84</v>
      </c>
      <c r="AH89" s="148">
        <v>3.54</v>
      </c>
      <c r="AI89" s="148">
        <v>2.83</v>
      </c>
      <c r="AJ89" s="149">
        <f t="shared" si="41"/>
        <v>1558.0848000000003</v>
      </c>
      <c r="AK89" s="148">
        <v>3.68</v>
      </c>
      <c r="AL89" s="148">
        <v>2.94</v>
      </c>
      <c r="AM89" s="149">
        <f t="shared" si="42"/>
        <v>1618.6464</v>
      </c>
      <c r="AN89" s="148">
        <v>3.74</v>
      </c>
      <c r="AO89" s="148">
        <v>2.99</v>
      </c>
      <c r="AP89" s="149">
        <f t="shared" si="43"/>
        <v>1720.3264000000001</v>
      </c>
      <c r="AQ89" s="148">
        <v>3.8</v>
      </c>
      <c r="AR89" s="148">
        <v>3.04</v>
      </c>
      <c r="AS89" s="149">
        <f t="shared" si="44"/>
        <v>1749.0944</v>
      </c>
      <c r="AT89" s="148">
        <v>3.97</v>
      </c>
      <c r="AU89" s="148">
        <v>3.18</v>
      </c>
      <c r="AV89" s="149">
        <f t="shared" si="35"/>
        <v>788.64</v>
      </c>
      <c r="AW89" s="148">
        <v>4.13</v>
      </c>
      <c r="AX89" s="148">
        <v>3.3</v>
      </c>
      <c r="AY89" s="149">
        <f t="shared" si="51"/>
        <v>818.4</v>
      </c>
      <c r="AZ89" s="148">
        <v>4.13</v>
      </c>
      <c r="BA89" s="148">
        <v>3.75</v>
      </c>
      <c r="BB89" s="149">
        <f t="shared" si="36"/>
        <v>2064.6000000000004</v>
      </c>
    </row>
    <row r="90" spans="1:54" s="22" customFormat="1" ht="12">
      <c r="A90" s="26"/>
      <c r="B90" s="28" t="s">
        <v>45</v>
      </c>
      <c r="C90" s="151">
        <v>201</v>
      </c>
      <c r="D90" s="42">
        <v>2.42</v>
      </c>
      <c r="E90" s="23">
        <v>1.936</v>
      </c>
      <c r="F90" s="29">
        <f t="shared" si="37"/>
        <v>389.13599999999997</v>
      </c>
      <c r="G90" s="148">
        <v>2.78</v>
      </c>
      <c r="H90" s="148">
        <v>2.22</v>
      </c>
      <c r="I90" s="149">
        <f t="shared" si="38"/>
        <v>446.22</v>
      </c>
      <c r="J90" s="148">
        <v>2.78</v>
      </c>
      <c r="K90" s="153">
        <v>2.224</v>
      </c>
      <c r="L90" s="149">
        <f t="shared" si="39"/>
        <v>447.02400000000006</v>
      </c>
      <c r="M90" s="148">
        <v>2.9</v>
      </c>
      <c r="N90" s="148">
        <v>2.32</v>
      </c>
      <c r="O90" s="149">
        <f t="shared" si="40"/>
        <v>466.32</v>
      </c>
      <c r="P90" s="148">
        <v>2.9</v>
      </c>
      <c r="Q90" s="148">
        <v>2.32</v>
      </c>
      <c r="R90" s="149">
        <f t="shared" si="45"/>
        <v>466.32</v>
      </c>
      <c r="S90" s="148">
        <v>3.15</v>
      </c>
      <c r="T90" s="148">
        <v>2.52</v>
      </c>
      <c r="U90" s="149">
        <f t="shared" si="46"/>
        <v>506.52</v>
      </c>
      <c r="V90" s="148">
        <v>3.15</v>
      </c>
      <c r="W90" s="148">
        <v>2.52</v>
      </c>
      <c r="X90" s="149">
        <f t="shared" si="47"/>
        <v>506.52</v>
      </c>
      <c r="Y90" s="148">
        <v>3.37</v>
      </c>
      <c r="Z90" s="148">
        <v>2.7</v>
      </c>
      <c r="AA90" s="149">
        <f t="shared" si="48"/>
        <v>542.7</v>
      </c>
      <c r="AB90" s="148">
        <v>3.37</v>
      </c>
      <c r="AC90" s="148">
        <v>2.7</v>
      </c>
      <c r="AD90" s="149">
        <f t="shared" si="49"/>
        <v>542.7</v>
      </c>
      <c r="AE90" s="148">
        <v>2.54</v>
      </c>
      <c r="AF90" s="148">
        <v>2.83</v>
      </c>
      <c r="AG90" s="149">
        <f t="shared" si="50"/>
        <v>568.83</v>
      </c>
      <c r="AH90" s="148">
        <v>3.54</v>
      </c>
      <c r="AI90" s="148">
        <v>2.83</v>
      </c>
      <c r="AJ90" s="149">
        <f t="shared" si="41"/>
        <v>1262.8026000000002</v>
      </c>
      <c r="AK90" s="148">
        <v>3.68</v>
      </c>
      <c r="AL90" s="148">
        <v>2.94</v>
      </c>
      <c r="AM90" s="149">
        <f t="shared" si="42"/>
        <v>1311.8868</v>
      </c>
      <c r="AN90" s="148">
        <v>3.74</v>
      </c>
      <c r="AO90" s="148">
        <v>2.99</v>
      </c>
      <c r="AP90" s="149">
        <f t="shared" si="43"/>
        <v>1394.2968</v>
      </c>
      <c r="AQ90" s="148">
        <v>3.8</v>
      </c>
      <c r="AR90" s="148">
        <v>3.04</v>
      </c>
      <c r="AS90" s="149">
        <f t="shared" si="44"/>
        <v>1417.6128</v>
      </c>
      <c r="AT90" s="148">
        <v>3.97</v>
      </c>
      <c r="AU90" s="148">
        <v>3.18</v>
      </c>
      <c r="AV90" s="149">
        <f t="shared" si="35"/>
        <v>639.1800000000001</v>
      </c>
      <c r="AW90" s="148">
        <v>4.13</v>
      </c>
      <c r="AX90" s="148">
        <v>3.3</v>
      </c>
      <c r="AY90" s="149">
        <f t="shared" si="51"/>
        <v>663.3</v>
      </c>
      <c r="AZ90" s="148">
        <v>4.13</v>
      </c>
      <c r="BA90" s="148">
        <v>3.75</v>
      </c>
      <c r="BB90" s="149">
        <f t="shared" si="36"/>
        <v>1673.325</v>
      </c>
    </row>
    <row r="91" spans="1:54" s="22" customFormat="1" ht="12">
      <c r="A91" s="27"/>
      <c r="B91" s="28" t="s">
        <v>46</v>
      </c>
      <c r="C91" s="151">
        <v>175</v>
      </c>
      <c r="D91" s="42">
        <v>2.42</v>
      </c>
      <c r="E91" s="23">
        <v>1.936</v>
      </c>
      <c r="F91" s="29">
        <f t="shared" si="37"/>
        <v>338.8</v>
      </c>
      <c r="G91" s="148">
        <v>2.78</v>
      </c>
      <c r="H91" s="148">
        <v>2.22</v>
      </c>
      <c r="I91" s="149">
        <f t="shared" si="38"/>
        <v>388.50000000000006</v>
      </c>
      <c r="J91" s="148">
        <v>2.78</v>
      </c>
      <c r="K91" s="153">
        <v>2.224</v>
      </c>
      <c r="L91" s="149">
        <f t="shared" si="39"/>
        <v>389.20000000000005</v>
      </c>
      <c r="M91" s="148">
        <v>2.9</v>
      </c>
      <c r="N91" s="148">
        <v>2.32</v>
      </c>
      <c r="O91" s="149">
        <f t="shared" si="40"/>
        <v>406</v>
      </c>
      <c r="P91" s="148">
        <v>2.9</v>
      </c>
      <c r="Q91" s="148">
        <v>2.32</v>
      </c>
      <c r="R91" s="149">
        <f t="shared" si="45"/>
        <v>406</v>
      </c>
      <c r="S91" s="148">
        <v>3.15</v>
      </c>
      <c r="T91" s="148">
        <v>2.52</v>
      </c>
      <c r="U91" s="149">
        <f t="shared" si="46"/>
        <v>441</v>
      </c>
      <c r="V91" s="148">
        <v>3.15</v>
      </c>
      <c r="W91" s="148">
        <v>2.52</v>
      </c>
      <c r="X91" s="149">
        <f t="shared" si="47"/>
        <v>441</v>
      </c>
      <c r="Y91" s="148">
        <v>3.37</v>
      </c>
      <c r="Z91" s="148">
        <v>2.7</v>
      </c>
      <c r="AA91" s="149">
        <f t="shared" si="48"/>
        <v>472.50000000000006</v>
      </c>
      <c r="AB91" s="148">
        <v>3.37</v>
      </c>
      <c r="AC91" s="148">
        <v>2.7</v>
      </c>
      <c r="AD91" s="149">
        <f t="shared" si="49"/>
        <v>472.50000000000006</v>
      </c>
      <c r="AE91" s="148">
        <v>2.54</v>
      </c>
      <c r="AF91" s="148">
        <v>2.83</v>
      </c>
      <c r="AG91" s="149">
        <f t="shared" si="50"/>
        <v>495.25</v>
      </c>
      <c r="AH91" s="148">
        <v>3.54</v>
      </c>
      <c r="AI91" s="148">
        <v>2.83</v>
      </c>
      <c r="AJ91" s="149">
        <f t="shared" si="41"/>
        <v>1099.4550000000002</v>
      </c>
      <c r="AK91" s="148">
        <v>3.68</v>
      </c>
      <c r="AL91" s="148">
        <v>2.94</v>
      </c>
      <c r="AM91" s="149">
        <f t="shared" si="42"/>
        <v>1142.19</v>
      </c>
      <c r="AN91" s="148">
        <v>3.74</v>
      </c>
      <c r="AO91" s="148">
        <v>2.99</v>
      </c>
      <c r="AP91" s="149">
        <f t="shared" si="43"/>
        <v>1213.94</v>
      </c>
      <c r="AQ91" s="148">
        <v>3.8</v>
      </c>
      <c r="AR91" s="148">
        <v>3.04</v>
      </c>
      <c r="AS91" s="149">
        <f t="shared" si="44"/>
        <v>1234.24</v>
      </c>
      <c r="AT91" s="148">
        <v>3.97</v>
      </c>
      <c r="AU91" s="148">
        <v>3.18</v>
      </c>
      <c r="AV91" s="149">
        <f t="shared" si="35"/>
        <v>556.5</v>
      </c>
      <c r="AW91" s="148">
        <v>4.13</v>
      </c>
      <c r="AX91" s="148">
        <v>3.3</v>
      </c>
      <c r="AY91" s="149">
        <f t="shared" si="51"/>
        <v>577.5</v>
      </c>
      <c r="AZ91" s="148">
        <v>4.13</v>
      </c>
      <c r="BA91" s="148">
        <v>3.75</v>
      </c>
      <c r="BB91" s="149">
        <f t="shared" si="36"/>
        <v>1456.8750000000002</v>
      </c>
    </row>
    <row r="92" spans="1:54" s="22" customFormat="1" ht="48.75" customHeight="1">
      <c r="A92" s="271" t="s">
        <v>114</v>
      </c>
      <c r="B92" s="272"/>
      <c r="C92" s="151"/>
      <c r="D92" s="42"/>
      <c r="E92" s="23"/>
      <c r="F92" s="29"/>
      <c r="G92" s="148"/>
      <c r="H92" s="148"/>
      <c r="I92" s="149"/>
      <c r="J92" s="148"/>
      <c r="K92" s="153"/>
      <c r="L92" s="149"/>
      <c r="M92" s="148"/>
      <c r="N92" s="148"/>
      <c r="O92" s="149"/>
      <c r="P92" s="148"/>
      <c r="Q92" s="148"/>
      <c r="R92" s="149"/>
      <c r="S92" s="148"/>
      <c r="T92" s="148"/>
      <c r="U92" s="149"/>
      <c r="V92" s="148"/>
      <c r="W92" s="148"/>
      <c r="X92" s="149"/>
      <c r="Y92" s="148"/>
      <c r="Z92" s="148"/>
      <c r="AA92" s="149"/>
      <c r="AB92" s="148"/>
      <c r="AC92" s="148"/>
      <c r="AD92" s="149"/>
      <c r="AE92" s="148"/>
      <c r="AF92" s="148"/>
      <c r="AG92" s="149"/>
      <c r="AH92" s="148"/>
      <c r="AI92" s="148"/>
      <c r="AJ92" s="149"/>
      <c r="AK92" s="148"/>
      <c r="AL92" s="148"/>
      <c r="AM92" s="149"/>
      <c r="AN92" s="148">
        <v>3.74</v>
      </c>
      <c r="AO92" s="148">
        <v>2.99</v>
      </c>
      <c r="AP92" s="149"/>
      <c r="AQ92" s="148">
        <v>3.8</v>
      </c>
      <c r="AR92" s="148">
        <v>3.04</v>
      </c>
      <c r="AS92" s="149"/>
      <c r="AT92" s="148">
        <v>3.97</v>
      </c>
      <c r="AU92" s="148">
        <v>3.18</v>
      </c>
      <c r="AV92" s="149">
        <f t="shared" si="35"/>
        <v>0</v>
      </c>
      <c r="AW92" s="148">
        <v>4.13</v>
      </c>
      <c r="AX92" s="148">
        <v>3.3</v>
      </c>
      <c r="AY92" s="149">
        <f t="shared" si="51"/>
        <v>0</v>
      </c>
      <c r="AZ92" s="148"/>
      <c r="BA92" s="148"/>
      <c r="BB92" s="149"/>
    </row>
    <row r="93" spans="1:54" s="22" customFormat="1" ht="13.5" customHeight="1">
      <c r="A93" s="24" t="s">
        <v>37</v>
      </c>
      <c r="B93" s="28" t="s">
        <v>42</v>
      </c>
      <c r="C93" s="151">
        <v>783</v>
      </c>
      <c r="D93" s="42">
        <v>2.42</v>
      </c>
      <c r="E93" s="23">
        <v>1.936</v>
      </c>
      <c r="F93" s="29">
        <f aca="true" t="shared" si="52" ref="F93:F112">E93*C93</f>
        <v>1515.888</v>
      </c>
      <c r="G93" s="148">
        <v>2.78</v>
      </c>
      <c r="H93" s="148">
        <v>2.22</v>
      </c>
      <c r="I93" s="149">
        <f aca="true" t="shared" si="53" ref="I93:I112">H93*C93</f>
        <v>1738.2600000000002</v>
      </c>
      <c r="J93" s="148">
        <v>2.78</v>
      </c>
      <c r="K93" s="153">
        <v>2.224</v>
      </c>
      <c r="L93" s="149">
        <f aca="true" t="shared" si="54" ref="L93:L112">K93*C93</f>
        <v>1741.392</v>
      </c>
      <c r="M93" s="148">
        <v>2.9</v>
      </c>
      <c r="N93" s="148">
        <v>2.32</v>
      </c>
      <c r="O93" s="149">
        <f aca="true" t="shared" si="55" ref="O93:O112">N93*C93</f>
        <v>1816.56</v>
      </c>
      <c r="P93" s="148">
        <v>2.9</v>
      </c>
      <c r="Q93" s="148">
        <v>2.32</v>
      </c>
      <c r="R93" s="149">
        <f t="shared" si="45"/>
        <v>1816.56</v>
      </c>
      <c r="S93" s="148">
        <v>3.15</v>
      </c>
      <c r="T93" s="148">
        <v>2.52</v>
      </c>
      <c r="U93" s="149">
        <f t="shared" si="46"/>
        <v>1973.16</v>
      </c>
      <c r="V93" s="148">
        <v>3.15</v>
      </c>
      <c r="W93" s="148">
        <v>2.52</v>
      </c>
      <c r="X93" s="149">
        <f t="shared" si="47"/>
        <v>1973.16</v>
      </c>
      <c r="Y93" s="148">
        <v>3.37</v>
      </c>
      <c r="Z93" s="148">
        <v>2.7</v>
      </c>
      <c r="AA93" s="149">
        <f t="shared" si="48"/>
        <v>2114.1000000000004</v>
      </c>
      <c r="AB93" s="148">
        <v>3.37</v>
      </c>
      <c r="AC93" s="148">
        <v>2.7</v>
      </c>
      <c r="AD93" s="149">
        <f t="shared" si="49"/>
        <v>2114.1000000000004</v>
      </c>
      <c r="AE93" s="148">
        <v>2.54</v>
      </c>
      <c r="AF93" s="148">
        <v>2.83</v>
      </c>
      <c r="AG93" s="149">
        <f t="shared" si="50"/>
        <v>2215.89</v>
      </c>
      <c r="AH93" s="148">
        <v>3.54</v>
      </c>
      <c r="AI93" s="148">
        <v>2.83</v>
      </c>
      <c r="AJ93" s="149">
        <f aca="true" t="shared" si="56" ref="AJ93:AJ112">AI93*I93</f>
        <v>4919.2758</v>
      </c>
      <c r="AK93" s="148">
        <v>3.68</v>
      </c>
      <c r="AL93" s="148">
        <v>2.94</v>
      </c>
      <c r="AM93" s="149">
        <f aca="true" t="shared" si="57" ref="AM93:AM112">AL93*I93</f>
        <v>5110.4844</v>
      </c>
      <c r="AN93" s="148">
        <v>3.74</v>
      </c>
      <c r="AO93" s="148">
        <v>2.99</v>
      </c>
      <c r="AP93" s="149">
        <f aca="true" t="shared" si="58" ref="AP93:AP112">AO93*O93</f>
        <v>5431.5144</v>
      </c>
      <c r="AQ93" s="148">
        <v>3.8</v>
      </c>
      <c r="AR93" s="148">
        <v>3.04</v>
      </c>
      <c r="AS93" s="149">
        <f aca="true" t="shared" si="59" ref="AS93:AS112">AR93*O93</f>
        <v>5522.3423999999995</v>
      </c>
      <c r="AT93" s="148">
        <v>3.97</v>
      </c>
      <c r="AU93" s="148">
        <v>3.18</v>
      </c>
      <c r="AV93" s="149">
        <f t="shared" si="35"/>
        <v>2489.94</v>
      </c>
      <c r="AW93" s="148">
        <v>4.13</v>
      </c>
      <c r="AX93" s="148">
        <v>3.3</v>
      </c>
      <c r="AY93" s="149">
        <f t="shared" si="51"/>
        <v>2583.8999999999996</v>
      </c>
      <c r="AZ93" s="148">
        <v>4.13</v>
      </c>
      <c r="BA93" s="148">
        <v>3.75</v>
      </c>
      <c r="BB93" s="149">
        <f t="shared" si="36"/>
        <v>6518.475</v>
      </c>
    </row>
    <row r="94" spans="1:54" s="22" customFormat="1" ht="12">
      <c r="A94" s="25"/>
      <c r="B94" s="28" t="s">
        <v>43</v>
      </c>
      <c r="C94" s="151">
        <v>485</v>
      </c>
      <c r="D94" s="42">
        <v>2.42</v>
      </c>
      <c r="E94" s="23">
        <v>1.936</v>
      </c>
      <c r="F94" s="29">
        <f t="shared" si="52"/>
        <v>938.9599999999999</v>
      </c>
      <c r="G94" s="148">
        <v>2.78</v>
      </c>
      <c r="H94" s="148">
        <v>2.22</v>
      </c>
      <c r="I94" s="149">
        <f t="shared" si="53"/>
        <v>1076.7</v>
      </c>
      <c r="J94" s="148">
        <v>2.78</v>
      </c>
      <c r="K94" s="153">
        <v>2.224</v>
      </c>
      <c r="L94" s="149">
        <f t="shared" si="54"/>
        <v>1078.64</v>
      </c>
      <c r="M94" s="148">
        <v>2.9</v>
      </c>
      <c r="N94" s="148">
        <v>2.32</v>
      </c>
      <c r="O94" s="149">
        <f t="shared" si="55"/>
        <v>1125.1999999999998</v>
      </c>
      <c r="P94" s="148">
        <v>2.9</v>
      </c>
      <c r="Q94" s="148">
        <v>2.32</v>
      </c>
      <c r="R94" s="149">
        <f t="shared" si="45"/>
        <v>1125.1999999999998</v>
      </c>
      <c r="S94" s="148">
        <v>3.15</v>
      </c>
      <c r="T94" s="148">
        <v>2.52</v>
      </c>
      <c r="U94" s="149">
        <f t="shared" si="46"/>
        <v>1222.2</v>
      </c>
      <c r="V94" s="148">
        <v>3.15</v>
      </c>
      <c r="W94" s="148">
        <v>2.52</v>
      </c>
      <c r="X94" s="149">
        <f t="shared" si="47"/>
        <v>1222.2</v>
      </c>
      <c r="Y94" s="148">
        <v>3.37</v>
      </c>
      <c r="Z94" s="148">
        <v>2.7</v>
      </c>
      <c r="AA94" s="149">
        <f t="shared" si="48"/>
        <v>1309.5</v>
      </c>
      <c r="AB94" s="148">
        <v>3.37</v>
      </c>
      <c r="AC94" s="148">
        <v>2.7</v>
      </c>
      <c r="AD94" s="149">
        <f t="shared" si="49"/>
        <v>1309.5</v>
      </c>
      <c r="AE94" s="148">
        <v>2.54</v>
      </c>
      <c r="AF94" s="148">
        <v>2.83</v>
      </c>
      <c r="AG94" s="149">
        <f t="shared" si="50"/>
        <v>1372.55</v>
      </c>
      <c r="AH94" s="148">
        <v>3.54</v>
      </c>
      <c r="AI94" s="148">
        <v>2.83</v>
      </c>
      <c r="AJ94" s="149">
        <f t="shared" si="56"/>
        <v>3047.061</v>
      </c>
      <c r="AK94" s="148">
        <v>3.68</v>
      </c>
      <c r="AL94" s="148">
        <v>2.94</v>
      </c>
      <c r="AM94" s="149">
        <f t="shared" si="57"/>
        <v>3165.498</v>
      </c>
      <c r="AN94" s="148">
        <v>3.74</v>
      </c>
      <c r="AO94" s="148">
        <v>2.99</v>
      </c>
      <c r="AP94" s="149">
        <f t="shared" si="58"/>
        <v>3364.3479999999995</v>
      </c>
      <c r="AQ94" s="148">
        <v>3.8</v>
      </c>
      <c r="AR94" s="148">
        <v>3.04</v>
      </c>
      <c r="AS94" s="149">
        <f t="shared" si="59"/>
        <v>3420.6079999999993</v>
      </c>
      <c r="AT94" s="148">
        <v>3.97</v>
      </c>
      <c r="AU94" s="148">
        <v>3.18</v>
      </c>
      <c r="AV94" s="149">
        <f t="shared" si="35"/>
        <v>1542.3000000000002</v>
      </c>
      <c r="AW94" s="148">
        <v>4.13</v>
      </c>
      <c r="AX94" s="148">
        <v>3.3</v>
      </c>
      <c r="AY94" s="149">
        <f t="shared" si="51"/>
        <v>1600.5</v>
      </c>
      <c r="AZ94" s="148">
        <v>4.13</v>
      </c>
      <c r="BA94" s="148">
        <v>3.75</v>
      </c>
      <c r="BB94" s="149">
        <f t="shared" si="36"/>
        <v>4037.625</v>
      </c>
    </row>
    <row r="95" spans="1:54" s="22" customFormat="1" ht="12">
      <c r="A95" s="26"/>
      <c r="B95" s="28" t="s">
        <v>44</v>
      </c>
      <c r="C95" s="151">
        <v>376</v>
      </c>
      <c r="D95" s="42">
        <v>2.42</v>
      </c>
      <c r="E95" s="23">
        <v>1.936</v>
      </c>
      <c r="F95" s="29">
        <f t="shared" si="52"/>
        <v>727.9359999999999</v>
      </c>
      <c r="G95" s="148">
        <v>2.78</v>
      </c>
      <c r="H95" s="148">
        <v>2.22</v>
      </c>
      <c r="I95" s="149">
        <f t="shared" si="53"/>
        <v>834.72</v>
      </c>
      <c r="J95" s="148">
        <v>2.78</v>
      </c>
      <c r="K95" s="153">
        <v>2.224</v>
      </c>
      <c r="L95" s="149">
        <f t="shared" si="54"/>
        <v>836.224</v>
      </c>
      <c r="M95" s="148">
        <v>2.9</v>
      </c>
      <c r="N95" s="148">
        <v>2.32</v>
      </c>
      <c r="O95" s="149">
        <f t="shared" si="55"/>
        <v>872.3199999999999</v>
      </c>
      <c r="P95" s="148">
        <v>2.9</v>
      </c>
      <c r="Q95" s="148">
        <v>2.32</v>
      </c>
      <c r="R95" s="149">
        <f t="shared" si="45"/>
        <v>872.3199999999999</v>
      </c>
      <c r="S95" s="148">
        <v>3.15</v>
      </c>
      <c r="T95" s="148">
        <v>2.52</v>
      </c>
      <c r="U95" s="149">
        <f t="shared" si="46"/>
        <v>947.52</v>
      </c>
      <c r="V95" s="148">
        <v>3.15</v>
      </c>
      <c r="W95" s="148">
        <v>2.52</v>
      </c>
      <c r="X95" s="149">
        <f t="shared" si="47"/>
        <v>947.52</v>
      </c>
      <c r="Y95" s="148">
        <v>3.37</v>
      </c>
      <c r="Z95" s="148">
        <v>2.7</v>
      </c>
      <c r="AA95" s="149">
        <f t="shared" si="48"/>
        <v>1015.2</v>
      </c>
      <c r="AB95" s="148">
        <v>3.37</v>
      </c>
      <c r="AC95" s="148">
        <v>2.7</v>
      </c>
      <c r="AD95" s="149">
        <f t="shared" si="49"/>
        <v>1015.2</v>
      </c>
      <c r="AE95" s="148">
        <v>2.54</v>
      </c>
      <c r="AF95" s="148">
        <v>2.83</v>
      </c>
      <c r="AG95" s="149">
        <f t="shared" si="50"/>
        <v>1064.08</v>
      </c>
      <c r="AH95" s="148">
        <v>3.54</v>
      </c>
      <c r="AI95" s="148">
        <v>2.83</v>
      </c>
      <c r="AJ95" s="149">
        <f t="shared" si="56"/>
        <v>2362.2576</v>
      </c>
      <c r="AK95" s="148">
        <v>3.68</v>
      </c>
      <c r="AL95" s="148">
        <v>2.94</v>
      </c>
      <c r="AM95" s="149">
        <f t="shared" si="57"/>
        <v>2454.0768</v>
      </c>
      <c r="AN95" s="148">
        <v>3.74</v>
      </c>
      <c r="AO95" s="148">
        <v>2.99</v>
      </c>
      <c r="AP95" s="149">
        <f t="shared" si="58"/>
        <v>2608.2368</v>
      </c>
      <c r="AQ95" s="148">
        <v>3.8</v>
      </c>
      <c r="AR95" s="148">
        <v>3.04</v>
      </c>
      <c r="AS95" s="149">
        <f t="shared" si="59"/>
        <v>2651.8527999999997</v>
      </c>
      <c r="AT95" s="148">
        <v>3.97</v>
      </c>
      <c r="AU95" s="148">
        <v>3.18</v>
      </c>
      <c r="AV95" s="149">
        <f t="shared" si="35"/>
        <v>1195.68</v>
      </c>
      <c r="AW95" s="148">
        <v>4.13</v>
      </c>
      <c r="AX95" s="148">
        <v>3.3</v>
      </c>
      <c r="AY95" s="149">
        <f t="shared" si="51"/>
        <v>1240.8</v>
      </c>
      <c r="AZ95" s="148">
        <v>4.13</v>
      </c>
      <c r="BA95" s="148">
        <v>3.75</v>
      </c>
      <c r="BB95" s="149">
        <f t="shared" si="36"/>
        <v>3130.2000000000003</v>
      </c>
    </row>
    <row r="96" spans="1:54" s="22" customFormat="1" ht="12">
      <c r="A96" s="26"/>
      <c r="B96" s="28" t="s">
        <v>45</v>
      </c>
      <c r="C96" s="151">
        <v>305</v>
      </c>
      <c r="D96" s="42">
        <v>2.42</v>
      </c>
      <c r="E96" s="23">
        <v>1.936</v>
      </c>
      <c r="F96" s="29">
        <f t="shared" si="52"/>
        <v>590.48</v>
      </c>
      <c r="G96" s="148">
        <v>2.78</v>
      </c>
      <c r="H96" s="148">
        <v>2.22</v>
      </c>
      <c r="I96" s="149">
        <f t="shared" si="53"/>
        <v>677.1</v>
      </c>
      <c r="J96" s="148">
        <v>2.78</v>
      </c>
      <c r="K96" s="153">
        <v>2.224</v>
      </c>
      <c r="L96" s="149">
        <f t="shared" si="54"/>
        <v>678.32</v>
      </c>
      <c r="M96" s="148">
        <v>2.9</v>
      </c>
      <c r="N96" s="148">
        <v>2.32</v>
      </c>
      <c r="O96" s="149">
        <f t="shared" si="55"/>
        <v>707.5999999999999</v>
      </c>
      <c r="P96" s="148">
        <v>2.9</v>
      </c>
      <c r="Q96" s="148">
        <v>2.32</v>
      </c>
      <c r="R96" s="149">
        <f t="shared" si="45"/>
        <v>707.5999999999999</v>
      </c>
      <c r="S96" s="148">
        <v>3.15</v>
      </c>
      <c r="T96" s="148">
        <v>2.52</v>
      </c>
      <c r="U96" s="149">
        <f t="shared" si="46"/>
        <v>768.6</v>
      </c>
      <c r="V96" s="148">
        <v>3.15</v>
      </c>
      <c r="W96" s="148">
        <v>2.52</v>
      </c>
      <c r="X96" s="149">
        <f t="shared" si="47"/>
        <v>768.6</v>
      </c>
      <c r="Y96" s="148">
        <v>3.37</v>
      </c>
      <c r="Z96" s="148">
        <v>2.7</v>
      </c>
      <c r="AA96" s="149">
        <f t="shared" si="48"/>
        <v>823.5</v>
      </c>
      <c r="AB96" s="148">
        <v>3.37</v>
      </c>
      <c r="AC96" s="148">
        <v>2.7</v>
      </c>
      <c r="AD96" s="149">
        <f t="shared" si="49"/>
        <v>823.5</v>
      </c>
      <c r="AE96" s="148">
        <v>2.54</v>
      </c>
      <c r="AF96" s="148">
        <v>2.83</v>
      </c>
      <c r="AG96" s="149">
        <f t="shared" si="50"/>
        <v>863.15</v>
      </c>
      <c r="AH96" s="148">
        <v>3.54</v>
      </c>
      <c r="AI96" s="148">
        <v>2.83</v>
      </c>
      <c r="AJ96" s="149">
        <f t="shared" si="56"/>
        <v>1916.1930000000002</v>
      </c>
      <c r="AK96" s="148">
        <v>3.68</v>
      </c>
      <c r="AL96" s="148">
        <v>2.94</v>
      </c>
      <c r="AM96" s="149">
        <f t="shared" si="57"/>
        <v>1990.674</v>
      </c>
      <c r="AN96" s="148">
        <v>3.74</v>
      </c>
      <c r="AO96" s="148">
        <v>2.99</v>
      </c>
      <c r="AP96" s="149">
        <f t="shared" si="58"/>
        <v>2115.7239999999997</v>
      </c>
      <c r="AQ96" s="148">
        <v>3.8</v>
      </c>
      <c r="AR96" s="148">
        <v>3.04</v>
      </c>
      <c r="AS96" s="149">
        <f t="shared" si="59"/>
        <v>2151.104</v>
      </c>
      <c r="AT96" s="148">
        <v>3.97</v>
      </c>
      <c r="AU96" s="148">
        <v>3.18</v>
      </c>
      <c r="AV96" s="149">
        <f t="shared" si="35"/>
        <v>969.9000000000001</v>
      </c>
      <c r="AW96" s="148">
        <v>4.13</v>
      </c>
      <c r="AX96" s="148">
        <v>3.3</v>
      </c>
      <c r="AY96" s="149">
        <f t="shared" si="51"/>
        <v>1006.5</v>
      </c>
      <c r="AZ96" s="148">
        <v>4.13</v>
      </c>
      <c r="BA96" s="148">
        <v>3.75</v>
      </c>
      <c r="BB96" s="149">
        <f t="shared" si="36"/>
        <v>2539.125</v>
      </c>
    </row>
    <row r="97" spans="1:54" s="22" customFormat="1" ht="12">
      <c r="A97" s="26"/>
      <c r="B97" s="28" t="s">
        <v>46</v>
      </c>
      <c r="C97" s="151">
        <v>266</v>
      </c>
      <c r="D97" s="42">
        <v>2.42</v>
      </c>
      <c r="E97" s="23">
        <v>1.936</v>
      </c>
      <c r="F97" s="29">
        <f t="shared" si="52"/>
        <v>514.976</v>
      </c>
      <c r="G97" s="148">
        <v>2.78</v>
      </c>
      <c r="H97" s="148">
        <v>2.22</v>
      </c>
      <c r="I97" s="149">
        <f t="shared" si="53"/>
        <v>590.5200000000001</v>
      </c>
      <c r="J97" s="148">
        <v>2.78</v>
      </c>
      <c r="K97" s="153">
        <v>2.224</v>
      </c>
      <c r="L97" s="149">
        <f t="shared" si="54"/>
        <v>591.5840000000001</v>
      </c>
      <c r="M97" s="148">
        <v>2.9</v>
      </c>
      <c r="N97" s="148">
        <v>2.32</v>
      </c>
      <c r="O97" s="149">
        <f t="shared" si="55"/>
        <v>617.12</v>
      </c>
      <c r="P97" s="148">
        <v>2.9</v>
      </c>
      <c r="Q97" s="148">
        <v>2.32</v>
      </c>
      <c r="R97" s="149">
        <f t="shared" si="45"/>
        <v>617.12</v>
      </c>
      <c r="S97" s="148">
        <v>3.15</v>
      </c>
      <c r="T97" s="148">
        <v>2.52</v>
      </c>
      <c r="U97" s="149">
        <f t="shared" si="46"/>
        <v>670.32</v>
      </c>
      <c r="V97" s="148">
        <v>3.15</v>
      </c>
      <c r="W97" s="148">
        <v>2.52</v>
      </c>
      <c r="X97" s="149">
        <f t="shared" si="47"/>
        <v>670.32</v>
      </c>
      <c r="Y97" s="148">
        <v>3.37</v>
      </c>
      <c r="Z97" s="148">
        <v>2.7</v>
      </c>
      <c r="AA97" s="149">
        <f t="shared" si="48"/>
        <v>718.2</v>
      </c>
      <c r="AB97" s="148">
        <v>3.37</v>
      </c>
      <c r="AC97" s="148">
        <v>2.7</v>
      </c>
      <c r="AD97" s="149">
        <f t="shared" si="49"/>
        <v>718.2</v>
      </c>
      <c r="AE97" s="148">
        <v>2.54</v>
      </c>
      <c r="AF97" s="148">
        <v>2.83</v>
      </c>
      <c r="AG97" s="149">
        <f t="shared" si="50"/>
        <v>752.78</v>
      </c>
      <c r="AH97" s="148">
        <v>3.54</v>
      </c>
      <c r="AI97" s="148">
        <v>2.83</v>
      </c>
      <c r="AJ97" s="149">
        <f t="shared" si="56"/>
        <v>1671.1716000000004</v>
      </c>
      <c r="AK97" s="148">
        <v>3.68</v>
      </c>
      <c r="AL97" s="148">
        <v>2.94</v>
      </c>
      <c r="AM97" s="149">
        <f t="shared" si="57"/>
        <v>1736.1288000000002</v>
      </c>
      <c r="AN97" s="148">
        <v>3.74</v>
      </c>
      <c r="AO97" s="148">
        <v>2.99</v>
      </c>
      <c r="AP97" s="149">
        <f t="shared" si="58"/>
        <v>1845.1888000000001</v>
      </c>
      <c r="AQ97" s="148">
        <v>3.8</v>
      </c>
      <c r="AR97" s="148">
        <v>3.04</v>
      </c>
      <c r="AS97" s="149">
        <f t="shared" si="59"/>
        <v>1876.0448000000001</v>
      </c>
      <c r="AT97" s="148">
        <v>3.97</v>
      </c>
      <c r="AU97" s="148">
        <v>3.18</v>
      </c>
      <c r="AV97" s="149">
        <f t="shared" si="35"/>
        <v>845.88</v>
      </c>
      <c r="AW97" s="148">
        <v>4.13</v>
      </c>
      <c r="AX97" s="148">
        <v>3.3</v>
      </c>
      <c r="AY97" s="149">
        <f t="shared" si="51"/>
        <v>877.8</v>
      </c>
      <c r="AZ97" s="148">
        <v>4.13</v>
      </c>
      <c r="BA97" s="148">
        <v>3.75</v>
      </c>
      <c r="BB97" s="149">
        <f t="shared" si="36"/>
        <v>2214.4500000000003</v>
      </c>
    </row>
    <row r="98" spans="1:54" s="22" customFormat="1" ht="12" customHeight="1">
      <c r="A98" s="24" t="s">
        <v>38</v>
      </c>
      <c r="B98" s="28" t="s">
        <v>42</v>
      </c>
      <c r="C98" s="151">
        <v>924</v>
      </c>
      <c r="D98" s="42">
        <v>2.42</v>
      </c>
      <c r="E98" s="23">
        <v>1.936</v>
      </c>
      <c r="F98" s="29">
        <f t="shared" si="52"/>
        <v>1788.864</v>
      </c>
      <c r="G98" s="148">
        <v>2.78</v>
      </c>
      <c r="H98" s="148">
        <v>2.22</v>
      </c>
      <c r="I98" s="149">
        <f t="shared" si="53"/>
        <v>2051.28</v>
      </c>
      <c r="J98" s="148">
        <v>2.78</v>
      </c>
      <c r="K98" s="153">
        <v>2.224</v>
      </c>
      <c r="L98" s="149">
        <f t="shared" si="54"/>
        <v>2054.976</v>
      </c>
      <c r="M98" s="148">
        <v>2.9</v>
      </c>
      <c r="N98" s="148">
        <v>2.32</v>
      </c>
      <c r="O98" s="149">
        <f t="shared" si="55"/>
        <v>2143.68</v>
      </c>
      <c r="P98" s="148">
        <v>2.9</v>
      </c>
      <c r="Q98" s="148">
        <v>2.32</v>
      </c>
      <c r="R98" s="149">
        <f t="shared" si="45"/>
        <v>2143.68</v>
      </c>
      <c r="S98" s="148">
        <v>3.15</v>
      </c>
      <c r="T98" s="148">
        <v>2.52</v>
      </c>
      <c r="U98" s="149">
        <f t="shared" si="46"/>
        <v>2328.48</v>
      </c>
      <c r="V98" s="148">
        <v>3.15</v>
      </c>
      <c r="W98" s="148">
        <v>2.52</v>
      </c>
      <c r="X98" s="149">
        <f t="shared" si="47"/>
        <v>2328.48</v>
      </c>
      <c r="Y98" s="148">
        <v>3.37</v>
      </c>
      <c r="Z98" s="148">
        <v>2.7</v>
      </c>
      <c r="AA98" s="149">
        <f t="shared" si="48"/>
        <v>2494.8</v>
      </c>
      <c r="AB98" s="148">
        <v>3.37</v>
      </c>
      <c r="AC98" s="148">
        <v>2.7</v>
      </c>
      <c r="AD98" s="149">
        <f t="shared" si="49"/>
        <v>2494.8</v>
      </c>
      <c r="AE98" s="148">
        <v>2.54</v>
      </c>
      <c r="AF98" s="148">
        <v>2.83</v>
      </c>
      <c r="AG98" s="149">
        <f t="shared" si="50"/>
        <v>2614.92</v>
      </c>
      <c r="AH98" s="148">
        <v>3.54</v>
      </c>
      <c r="AI98" s="148">
        <v>2.83</v>
      </c>
      <c r="AJ98" s="149">
        <f t="shared" si="56"/>
        <v>5805.122400000001</v>
      </c>
      <c r="AK98" s="148">
        <v>3.68</v>
      </c>
      <c r="AL98" s="148">
        <v>2.94</v>
      </c>
      <c r="AM98" s="149">
        <f t="shared" si="57"/>
        <v>6030.7632</v>
      </c>
      <c r="AN98" s="148">
        <v>3.74</v>
      </c>
      <c r="AO98" s="148">
        <v>2.99</v>
      </c>
      <c r="AP98" s="149">
        <f t="shared" si="58"/>
        <v>6409.6032</v>
      </c>
      <c r="AQ98" s="148">
        <v>3.8</v>
      </c>
      <c r="AR98" s="148">
        <v>3.04</v>
      </c>
      <c r="AS98" s="149">
        <f t="shared" si="59"/>
        <v>6516.7872</v>
      </c>
      <c r="AT98" s="148">
        <v>3.97</v>
      </c>
      <c r="AU98" s="148">
        <v>3.18</v>
      </c>
      <c r="AV98" s="149">
        <f t="shared" si="35"/>
        <v>2938.32</v>
      </c>
      <c r="AW98" s="148">
        <v>4.13</v>
      </c>
      <c r="AX98" s="148">
        <v>3.3</v>
      </c>
      <c r="AY98" s="149">
        <f t="shared" si="51"/>
        <v>3049.2</v>
      </c>
      <c r="AZ98" s="148">
        <v>4.13</v>
      </c>
      <c r="BA98" s="148">
        <v>3.75</v>
      </c>
      <c r="BB98" s="149">
        <f t="shared" si="36"/>
        <v>7692.300000000001</v>
      </c>
    </row>
    <row r="99" spans="1:54" s="22" customFormat="1" ht="12" customHeight="1">
      <c r="A99" s="25"/>
      <c r="B99" s="28" t="s">
        <v>43</v>
      </c>
      <c r="C99" s="151">
        <v>573</v>
      </c>
      <c r="D99" s="42">
        <v>2.42</v>
      </c>
      <c r="E99" s="23">
        <v>1.936</v>
      </c>
      <c r="F99" s="29">
        <f t="shared" si="52"/>
        <v>1109.328</v>
      </c>
      <c r="G99" s="148">
        <v>2.78</v>
      </c>
      <c r="H99" s="148">
        <v>2.22</v>
      </c>
      <c r="I99" s="149">
        <f t="shared" si="53"/>
        <v>1272.0600000000002</v>
      </c>
      <c r="J99" s="148">
        <v>2.78</v>
      </c>
      <c r="K99" s="153">
        <v>2.224</v>
      </c>
      <c r="L99" s="149">
        <f t="shared" si="54"/>
        <v>1274.352</v>
      </c>
      <c r="M99" s="148">
        <v>2.9</v>
      </c>
      <c r="N99" s="148">
        <v>2.32</v>
      </c>
      <c r="O99" s="149">
        <f t="shared" si="55"/>
        <v>1329.36</v>
      </c>
      <c r="P99" s="148">
        <v>2.9</v>
      </c>
      <c r="Q99" s="148">
        <v>2.32</v>
      </c>
      <c r="R99" s="149">
        <f t="shared" si="45"/>
        <v>1329.36</v>
      </c>
      <c r="S99" s="148">
        <v>3.15</v>
      </c>
      <c r="T99" s="148">
        <v>2.52</v>
      </c>
      <c r="U99" s="149">
        <f t="shared" si="46"/>
        <v>1443.96</v>
      </c>
      <c r="V99" s="148">
        <v>3.15</v>
      </c>
      <c r="W99" s="148">
        <v>2.52</v>
      </c>
      <c r="X99" s="149">
        <f t="shared" si="47"/>
        <v>1443.96</v>
      </c>
      <c r="Y99" s="148">
        <v>3.37</v>
      </c>
      <c r="Z99" s="148">
        <v>2.7</v>
      </c>
      <c r="AA99" s="149">
        <f t="shared" si="48"/>
        <v>1547.1000000000001</v>
      </c>
      <c r="AB99" s="148">
        <v>3.37</v>
      </c>
      <c r="AC99" s="148">
        <v>2.7</v>
      </c>
      <c r="AD99" s="149">
        <f t="shared" si="49"/>
        <v>1547.1000000000001</v>
      </c>
      <c r="AE99" s="148">
        <v>2.54</v>
      </c>
      <c r="AF99" s="148">
        <v>2.83</v>
      </c>
      <c r="AG99" s="149">
        <f t="shared" si="50"/>
        <v>1621.5900000000001</v>
      </c>
      <c r="AH99" s="148">
        <v>3.54</v>
      </c>
      <c r="AI99" s="148">
        <v>2.83</v>
      </c>
      <c r="AJ99" s="149">
        <f t="shared" si="56"/>
        <v>3599.929800000001</v>
      </c>
      <c r="AK99" s="148">
        <v>3.68</v>
      </c>
      <c r="AL99" s="148">
        <v>2.94</v>
      </c>
      <c r="AM99" s="149">
        <f t="shared" si="57"/>
        <v>3739.8564000000006</v>
      </c>
      <c r="AN99" s="148">
        <v>3.74</v>
      </c>
      <c r="AO99" s="148">
        <v>2.99</v>
      </c>
      <c r="AP99" s="149">
        <f t="shared" si="58"/>
        <v>3974.7864</v>
      </c>
      <c r="AQ99" s="148">
        <v>3.8</v>
      </c>
      <c r="AR99" s="148">
        <v>3.04</v>
      </c>
      <c r="AS99" s="149">
        <f t="shared" si="59"/>
        <v>4041.2544</v>
      </c>
      <c r="AT99" s="148">
        <v>3.97</v>
      </c>
      <c r="AU99" s="148">
        <v>3.18</v>
      </c>
      <c r="AV99" s="149">
        <f t="shared" si="35"/>
        <v>1822.14</v>
      </c>
      <c r="AW99" s="148">
        <v>4.13</v>
      </c>
      <c r="AX99" s="148">
        <v>3.3</v>
      </c>
      <c r="AY99" s="149">
        <f t="shared" si="51"/>
        <v>1890.8999999999999</v>
      </c>
      <c r="AZ99" s="148">
        <v>4.13</v>
      </c>
      <c r="BA99" s="148">
        <v>3.75</v>
      </c>
      <c r="BB99" s="149">
        <f t="shared" si="36"/>
        <v>4770.225</v>
      </c>
    </row>
    <row r="100" spans="1:54" s="22" customFormat="1" ht="12" customHeight="1">
      <c r="A100" s="26"/>
      <c r="B100" s="28" t="s">
        <v>44</v>
      </c>
      <c r="C100" s="151">
        <v>443</v>
      </c>
      <c r="D100" s="42">
        <v>2.42</v>
      </c>
      <c r="E100" s="23">
        <v>1.936</v>
      </c>
      <c r="F100" s="29">
        <f t="shared" si="52"/>
        <v>857.648</v>
      </c>
      <c r="G100" s="148">
        <v>2.78</v>
      </c>
      <c r="H100" s="148">
        <v>2.22</v>
      </c>
      <c r="I100" s="149">
        <f t="shared" si="53"/>
        <v>983.46</v>
      </c>
      <c r="J100" s="148">
        <v>2.78</v>
      </c>
      <c r="K100" s="153">
        <v>2.224</v>
      </c>
      <c r="L100" s="149">
        <f t="shared" si="54"/>
        <v>985.2320000000001</v>
      </c>
      <c r="M100" s="148">
        <v>2.9</v>
      </c>
      <c r="N100" s="148">
        <v>2.32</v>
      </c>
      <c r="O100" s="149">
        <f t="shared" si="55"/>
        <v>1027.76</v>
      </c>
      <c r="P100" s="148">
        <v>2.9</v>
      </c>
      <c r="Q100" s="148">
        <v>2.32</v>
      </c>
      <c r="R100" s="149">
        <f t="shared" si="45"/>
        <v>1027.76</v>
      </c>
      <c r="S100" s="148">
        <v>3.15</v>
      </c>
      <c r="T100" s="148">
        <v>2.52</v>
      </c>
      <c r="U100" s="149">
        <f t="shared" si="46"/>
        <v>1116.36</v>
      </c>
      <c r="V100" s="148">
        <v>3.15</v>
      </c>
      <c r="W100" s="148">
        <v>2.52</v>
      </c>
      <c r="X100" s="149">
        <f t="shared" si="47"/>
        <v>1116.36</v>
      </c>
      <c r="Y100" s="148">
        <v>3.37</v>
      </c>
      <c r="Z100" s="148">
        <v>2.7</v>
      </c>
      <c r="AA100" s="149">
        <f t="shared" si="48"/>
        <v>1196.1000000000001</v>
      </c>
      <c r="AB100" s="148">
        <v>3.37</v>
      </c>
      <c r="AC100" s="148">
        <v>2.7</v>
      </c>
      <c r="AD100" s="149">
        <f t="shared" si="49"/>
        <v>1196.1000000000001</v>
      </c>
      <c r="AE100" s="148">
        <v>2.54</v>
      </c>
      <c r="AF100" s="148">
        <v>2.83</v>
      </c>
      <c r="AG100" s="149">
        <f t="shared" si="50"/>
        <v>1253.69</v>
      </c>
      <c r="AH100" s="148">
        <v>3.54</v>
      </c>
      <c r="AI100" s="148">
        <v>2.83</v>
      </c>
      <c r="AJ100" s="149">
        <f t="shared" si="56"/>
        <v>2783.1918</v>
      </c>
      <c r="AK100" s="148">
        <v>3.68</v>
      </c>
      <c r="AL100" s="148">
        <v>2.94</v>
      </c>
      <c r="AM100" s="149">
        <f t="shared" si="57"/>
        <v>2891.3724</v>
      </c>
      <c r="AN100" s="148">
        <v>3.74</v>
      </c>
      <c r="AO100" s="148">
        <v>2.99</v>
      </c>
      <c r="AP100" s="149">
        <f t="shared" si="58"/>
        <v>3073.0024000000003</v>
      </c>
      <c r="AQ100" s="148">
        <v>3.8</v>
      </c>
      <c r="AR100" s="148">
        <v>3.04</v>
      </c>
      <c r="AS100" s="149">
        <f t="shared" si="59"/>
        <v>3124.3904</v>
      </c>
      <c r="AT100" s="148">
        <v>3.97</v>
      </c>
      <c r="AU100" s="148">
        <v>3.18</v>
      </c>
      <c r="AV100" s="149">
        <f t="shared" si="35"/>
        <v>1408.74</v>
      </c>
      <c r="AW100" s="148">
        <v>4.13</v>
      </c>
      <c r="AX100" s="148">
        <v>3.3</v>
      </c>
      <c r="AY100" s="149">
        <f t="shared" si="51"/>
        <v>1461.8999999999999</v>
      </c>
      <c r="AZ100" s="148">
        <v>4.13</v>
      </c>
      <c r="BA100" s="148">
        <v>3.75</v>
      </c>
      <c r="BB100" s="149">
        <f t="shared" si="36"/>
        <v>3687.9750000000004</v>
      </c>
    </row>
    <row r="101" spans="1:54" s="22" customFormat="1" ht="12" customHeight="1">
      <c r="A101" s="26"/>
      <c r="B101" s="28" t="s">
        <v>45</v>
      </c>
      <c r="C101" s="151">
        <v>360</v>
      </c>
      <c r="D101" s="42">
        <v>2.42</v>
      </c>
      <c r="E101" s="23">
        <v>1.936</v>
      </c>
      <c r="F101" s="29">
        <f t="shared" si="52"/>
        <v>696.96</v>
      </c>
      <c r="G101" s="148">
        <v>2.78</v>
      </c>
      <c r="H101" s="148">
        <v>2.22</v>
      </c>
      <c r="I101" s="149">
        <f t="shared" si="53"/>
        <v>799.2</v>
      </c>
      <c r="J101" s="148">
        <v>2.78</v>
      </c>
      <c r="K101" s="153">
        <v>2.224</v>
      </c>
      <c r="L101" s="149">
        <f t="shared" si="54"/>
        <v>800.6400000000001</v>
      </c>
      <c r="M101" s="148">
        <v>2.9</v>
      </c>
      <c r="N101" s="148">
        <v>2.32</v>
      </c>
      <c r="O101" s="149">
        <f t="shared" si="55"/>
        <v>835.1999999999999</v>
      </c>
      <c r="P101" s="148">
        <v>2.9</v>
      </c>
      <c r="Q101" s="148">
        <v>2.32</v>
      </c>
      <c r="R101" s="149">
        <f t="shared" si="45"/>
        <v>835.1999999999999</v>
      </c>
      <c r="S101" s="148">
        <v>3.15</v>
      </c>
      <c r="T101" s="148">
        <v>2.52</v>
      </c>
      <c r="U101" s="149">
        <f t="shared" si="46"/>
        <v>907.2</v>
      </c>
      <c r="V101" s="148">
        <v>3.15</v>
      </c>
      <c r="W101" s="148">
        <v>2.52</v>
      </c>
      <c r="X101" s="149">
        <f t="shared" si="47"/>
        <v>907.2</v>
      </c>
      <c r="Y101" s="148">
        <v>3.37</v>
      </c>
      <c r="Z101" s="148">
        <v>2.7</v>
      </c>
      <c r="AA101" s="149">
        <f t="shared" si="48"/>
        <v>972.0000000000001</v>
      </c>
      <c r="AB101" s="148">
        <v>3.37</v>
      </c>
      <c r="AC101" s="148">
        <v>2.7</v>
      </c>
      <c r="AD101" s="149">
        <f t="shared" si="49"/>
        <v>972.0000000000001</v>
      </c>
      <c r="AE101" s="148">
        <v>2.54</v>
      </c>
      <c r="AF101" s="148">
        <v>2.83</v>
      </c>
      <c r="AG101" s="149">
        <f t="shared" si="50"/>
        <v>1018.8000000000001</v>
      </c>
      <c r="AH101" s="148">
        <v>3.54</v>
      </c>
      <c r="AI101" s="148">
        <v>2.83</v>
      </c>
      <c r="AJ101" s="149">
        <f t="shared" si="56"/>
        <v>2261.7360000000003</v>
      </c>
      <c r="AK101" s="148">
        <v>3.68</v>
      </c>
      <c r="AL101" s="148">
        <v>2.94</v>
      </c>
      <c r="AM101" s="149">
        <f t="shared" si="57"/>
        <v>2349.648</v>
      </c>
      <c r="AN101" s="148">
        <v>3.74</v>
      </c>
      <c r="AO101" s="148">
        <v>2.99</v>
      </c>
      <c r="AP101" s="149">
        <f t="shared" si="58"/>
        <v>2497.248</v>
      </c>
      <c r="AQ101" s="148">
        <v>3.8</v>
      </c>
      <c r="AR101" s="148">
        <v>3.04</v>
      </c>
      <c r="AS101" s="149">
        <f t="shared" si="59"/>
        <v>2539.008</v>
      </c>
      <c r="AT101" s="148">
        <v>3.97</v>
      </c>
      <c r="AU101" s="148">
        <v>3.18</v>
      </c>
      <c r="AV101" s="149">
        <f t="shared" si="35"/>
        <v>1144.8</v>
      </c>
      <c r="AW101" s="148">
        <v>4.13</v>
      </c>
      <c r="AX101" s="148">
        <v>3.3</v>
      </c>
      <c r="AY101" s="149">
        <f t="shared" si="51"/>
        <v>1188</v>
      </c>
      <c r="AZ101" s="148">
        <v>4.13</v>
      </c>
      <c r="BA101" s="148">
        <v>3.75</v>
      </c>
      <c r="BB101" s="149">
        <f t="shared" si="36"/>
        <v>2997</v>
      </c>
    </row>
    <row r="102" spans="1:54" s="22" customFormat="1" ht="12" customHeight="1">
      <c r="A102" s="26"/>
      <c r="B102" s="28" t="s">
        <v>46</v>
      </c>
      <c r="C102" s="151">
        <v>314</v>
      </c>
      <c r="D102" s="42">
        <v>2.42</v>
      </c>
      <c r="E102" s="23">
        <v>1.936</v>
      </c>
      <c r="F102" s="29">
        <f t="shared" si="52"/>
        <v>607.904</v>
      </c>
      <c r="G102" s="148">
        <v>2.78</v>
      </c>
      <c r="H102" s="148">
        <v>2.22</v>
      </c>
      <c r="I102" s="149">
        <f t="shared" si="53"/>
        <v>697.08</v>
      </c>
      <c r="J102" s="148">
        <v>2.78</v>
      </c>
      <c r="K102" s="153">
        <v>2.224</v>
      </c>
      <c r="L102" s="149">
        <f t="shared" si="54"/>
        <v>698.336</v>
      </c>
      <c r="M102" s="148">
        <v>2.9</v>
      </c>
      <c r="N102" s="148">
        <v>2.32</v>
      </c>
      <c r="O102" s="149">
        <f t="shared" si="55"/>
        <v>728.4799999999999</v>
      </c>
      <c r="P102" s="148">
        <v>2.9</v>
      </c>
      <c r="Q102" s="148">
        <v>2.32</v>
      </c>
      <c r="R102" s="149">
        <f t="shared" si="45"/>
        <v>728.4799999999999</v>
      </c>
      <c r="S102" s="148">
        <v>3.15</v>
      </c>
      <c r="T102" s="148">
        <v>2.52</v>
      </c>
      <c r="U102" s="149">
        <f t="shared" si="46"/>
        <v>791.28</v>
      </c>
      <c r="V102" s="148">
        <v>3.15</v>
      </c>
      <c r="W102" s="148">
        <v>2.52</v>
      </c>
      <c r="X102" s="149">
        <f t="shared" si="47"/>
        <v>791.28</v>
      </c>
      <c r="Y102" s="148">
        <v>3.37</v>
      </c>
      <c r="Z102" s="148">
        <v>2.7</v>
      </c>
      <c r="AA102" s="149">
        <f t="shared" si="48"/>
        <v>847.8000000000001</v>
      </c>
      <c r="AB102" s="148">
        <v>3.37</v>
      </c>
      <c r="AC102" s="148">
        <v>2.7</v>
      </c>
      <c r="AD102" s="149">
        <f t="shared" si="49"/>
        <v>847.8000000000001</v>
      </c>
      <c r="AE102" s="148">
        <v>2.54</v>
      </c>
      <c r="AF102" s="148">
        <v>2.83</v>
      </c>
      <c r="AG102" s="149">
        <f t="shared" si="50"/>
        <v>888.62</v>
      </c>
      <c r="AH102" s="148">
        <v>3.54</v>
      </c>
      <c r="AI102" s="148">
        <v>2.83</v>
      </c>
      <c r="AJ102" s="149">
        <f t="shared" si="56"/>
        <v>1972.7364000000002</v>
      </c>
      <c r="AK102" s="148">
        <v>3.68</v>
      </c>
      <c r="AL102" s="148">
        <v>2.94</v>
      </c>
      <c r="AM102" s="149">
        <f t="shared" si="57"/>
        <v>2049.4152</v>
      </c>
      <c r="AN102" s="148">
        <v>3.74</v>
      </c>
      <c r="AO102" s="148">
        <v>2.99</v>
      </c>
      <c r="AP102" s="149">
        <f t="shared" si="58"/>
        <v>2178.1551999999997</v>
      </c>
      <c r="AQ102" s="148">
        <v>3.8</v>
      </c>
      <c r="AR102" s="148">
        <v>3.04</v>
      </c>
      <c r="AS102" s="149">
        <f t="shared" si="59"/>
        <v>2214.5791999999997</v>
      </c>
      <c r="AT102" s="148">
        <v>3.97</v>
      </c>
      <c r="AU102" s="148">
        <v>3.18</v>
      </c>
      <c r="AV102" s="149">
        <f t="shared" si="35"/>
        <v>998.5200000000001</v>
      </c>
      <c r="AW102" s="148">
        <v>4.13</v>
      </c>
      <c r="AX102" s="148">
        <v>3.3</v>
      </c>
      <c r="AY102" s="149">
        <f t="shared" si="51"/>
        <v>1036.2</v>
      </c>
      <c r="AZ102" s="148">
        <v>4.13</v>
      </c>
      <c r="BA102" s="148">
        <v>3.75</v>
      </c>
      <c r="BB102" s="149">
        <f t="shared" si="36"/>
        <v>2614.05</v>
      </c>
    </row>
    <row r="103" spans="1:54" s="22" customFormat="1" ht="12">
      <c r="A103" s="24" t="s">
        <v>39</v>
      </c>
      <c r="B103" s="28" t="s">
        <v>42</v>
      </c>
      <c r="C103" s="151">
        <v>1010</v>
      </c>
      <c r="D103" s="42">
        <v>2.42</v>
      </c>
      <c r="E103" s="23">
        <v>1.936</v>
      </c>
      <c r="F103" s="29">
        <f t="shared" si="52"/>
        <v>1955.36</v>
      </c>
      <c r="G103" s="148">
        <v>2.78</v>
      </c>
      <c r="H103" s="148">
        <v>2.22</v>
      </c>
      <c r="I103" s="149">
        <f t="shared" si="53"/>
        <v>2242.2000000000003</v>
      </c>
      <c r="J103" s="148">
        <v>2.78</v>
      </c>
      <c r="K103" s="153">
        <v>2.224</v>
      </c>
      <c r="L103" s="149">
        <f t="shared" si="54"/>
        <v>2246.2400000000002</v>
      </c>
      <c r="M103" s="148">
        <v>2.9</v>
      </c>
      <c r="N103" s="148">
        <v>2.32</v>
      </c>
      <c r="O103" s="149">
        <f t="shared" si="55"/>
        <v>2343.2</v>
      </c>
      <c r="P103" s="148">
        <v>2.9</v>
      </c>
      <c r="Q103" s="148">
        <v>2.32</v>
      </c>
      <c r="R103" s="149">
        <f t="shared" si="45"/>
        <v>2343.2</v>
      </c>
      <c r="S103" s="148">
        <v>3.15</v>
      </c>
      <c r="T103" s="148">
        <v>2.52</v>
      </c>
      <c r="U103" s="149">
        <f t="shared" si="46"/>
        <v>2545.2</v>
      </c>
      <c r="V103" s="148">
        <v>3.15</v>
      </c>
      <c r="W103" s="148">
        <v>2.52</v>
      </c>
      <c r="X103" s="149">
        <f t="shared" si="47"/>
        <v>2545.2</v>
      </c>
      <c r="Y103" s="148">
        <v>3.37</v>
      </c>
      <c r="Z103" s="148">
        <v>2.7</v>
      </c>
      <c r="AA103" s="149">
        <f t="shared" si="48"/>
        <v>2727</v>
      </c>
      <c r="AB103" s="148">
        <v>3.37</v>
      </c>
      <c r="AC103" s="148">
        <v>2.7</v>
      </c>
      <c r="AD103" s="149">
        <f t="shared" si="49"/>
        <v>2727</v>
      </c>
      <c r="AE103" s="148">
        <v>2.54</v>
      </c>
      <c r="AF103" s="148">
        <v>2.83</v>
      </c>
      <c r="AG103" s="149">
        <f t="shared" si="50"/>
        <v>2858.3</v>
      </c>
      <c r="AH103" s="148">
        <v>3.54</v>
      </c>
      <c r="AI103" s="148">
        <v>2.83</v>
      </c>
      <c r="AJ103" s="149">
        <f t="shared" si="56"/>
        <v>6345.426000000001</v>
      </c>
      <c r="AK103" s="148">
        <v>3.68</v>
      </c>
      <c r="AL103" s="148">
        <v>2.94</v>
      </c>
      <c r="AM103" s="149">
        <f t="shared" si="57"/>
        <v>6592.068000000001</v>
      </c>
      <c r="AN103" s="148">
        <v>3.74</v>
      </c>
      <c r="AO103" s="148">
        <v>2.99</v>
      </c>
      <c r="AP103" s="149">
        <f t="shared" si="58"/>
        <v>7006.168</v>
      </c>
      <c r="AQ103" s="148">
        <v>3.8</v>
      </c>
      <c r="AR103" s="148">
        <v>3.04</v>
      </c>
      <c r="AS103" s="149">
        <f t="shared" si="59"/>
        <v>7123.3279999999995</v>
      </c>
      <c r="AT103" s="148">
        <v>3.97</v>
      </c>
      <c r="AU103" s="148">
        <v>3.18</v>
      </c>
      <c r="AV103" s="149">
        <f t="shared" si="35"/>
        <v>3211.8</v>
      </c>
      <c r="AW103" s="148">
        <v>4.13</v>
      </c>
      <c r="AX103" s="148">
        <v>3.3</v>
      </c>
      <c r="AY103" s="149">
        <f t="shared" si="51"/>
        <v>3333</v>
      </c>
      <c r="AZ103" s="148">
        <v>4.13</v>
      </c>
      <c r="BA103" s="148">
        <v>3.75</v>
      </c>
      <c r="BB103" s="149">
        <f t="shared" si="36"/>
        <v>8408.250000000002</v>
      </c>
    </row>
    <row r="104" spans="1:54" s="22" customFormat="1" ht="12">
      <c r="A104" s="25"/>
      <c r="B104" s="28" t="s">
        <v>43</v>
      </c>
      <c r="C104" s="151">
        <v>626</v>
      </c>
      <c r="D104" s="42">
        <v>2.42</v>
      </c>
      <c r="E104" s="23">
        <v>1.936</v>
      </c>
      <c r="F104" s="29">
        <f t="shared" si="52"/>
        <v>1211.936</v>
      </c>
      <c r="G104" s="148">
        <v>2.78</v>
      </c>
      <c r="H104" s="148">
        <v>2.22</v>
      </c>
      <c r="I104" s="149">
        <f t="shared" si="53"/>
        <v>1389.72</v>
      </c>
      <c r="J104" s="148">
        <v>2.78</v>
      </c>
      <c r="K104" s="153">
        <v>2.224</v>
      </c>
      <c r="L104" s="149">
        <f t="shared" si="54"/>
        <v>1392.2240000000002</v>
      </c>
      <c r="M104" s="148">
        <v>2.9</v>
      </c>
      <c r="N104" s="148">
        <v>2.32</v>
      </c>
      <c r="O104" s="149">
        <f t="shared" si="55"/>
        <v>1452.32</v>
      </c>
      <c r="P104" s="148">
        <v>2.9</v>
      </c>
      <c r="Q104" s="148">
        <v>2.32</v>
      </c>
      <c r="R104" s="149">
        <f t="shared" si="45"/>
        <v>1452.32</v>
      </c>
      <c r="S104" s="148">
        <v>3.15</v>
      </c>
      <c r="T104" s="148">
        <v>2.52</v>
      </c>
      <c r="U104" s="149">
        <f t="shared" si="46"/>
        <v>1577.52</v>
      </c>
      <c r="V104" s="148">
        <v>3.15</v>
      </c>
      <c r="W104" s="148">
        <v>2.52</v>
      </c>
      <c r="X104" s="149">
        <f t="shared" si="47"/>
        <v>1577.52</v>
      </c>
      <c r="Y104" s="148">
        <v>3.37</v>
      </c>
      <c r="Z104" s="148">
        <v>2.7</v>
      </c>
      <c r="AA104" s="149">
        <f t="shared" si="48"/>
        <v>1690.2</v>
      </c>
      <c r="AB104" s="148">
        <v>3.37</v>
      </c>
      <c r="AC104" s="148">
        <v>2.7</v>
      </c>
      <c r="AD104" s="149">
        <f t="shared" si="49"/>
        <v>1690.2</v>
      </c>
      <c r="AE104" s="148">
        <v>2.54</v>
      </c>
      <c r="AF104" s="148">
        <v>2.83</v>
      </c>
      <c r="AG104" s="149">
        <f t="shared" si="50"/>
        <v>1771.5800000000002</v>
      </c>
      <c r="AH104" s="148">
        <v>3.54</v>
      </c>
      <c r="AI104" s="148">
        <v>2.83</v>
      </c>
      <c r="AJ104" s="149">
        <f t="shared" si="56"/>
        <v>3932.9076</v>
      </c>
      <c r="AK104" s="148">
        <v>3.68</v>
      </c>
      <c r="AL104" s="148">
        <v>2.94</v>
      </c>
      <c r="AM104" s="149">
        <f t="shared" si="57"/>
        <v>4085.7768</v>
      </c>
      <c r="AN104" s="148">
        <v>3.74</v>
      </c>
      <c r="AO104" s="148">
        <v>2.99</v>
      </c>
      <c r="AP104" s="149">
        <f t="shared" si="58"/>
        <v>4342.4368</v>
      </c>
      <c r="AQ104" s="148">
        <v>3.8</v>
      </c>
      <c r="AR104" s="148">
        <v>3.04</v>
      </c>
      <c r="AS104" s="149">
        <f t="shared" si="59"/>
        <v>4415.0527999999995</v>
      </c>
      <c r="AT104" s="148">
        <v>3.97</v>
      </c>
      <c r="AU104" s="148">
        <v>3.18</v>
      </c>
      <c r="AV104" s="149">
        <f t="shared" si="35"/>
        <v>1990.68</v>
      </c>
      <c r="AW104" s="148">
        <v>4.13</v>
      </c>
      <c r="AX104" s="148">
        <v>3.3</v>
      </c>
      <c r="AY104" s="149">
        <f t="shared" si="51"/>
        <v>2065.7999999999997</v>
      </c>
      <c r="AZ104" s="148">
        <v>4.13</v>
      </c>
      <c r="BA104" s="148">
        <v>3.75</v>
      </c>
      <c r="BB104" s="149">
        <f t="shared" si="36"/>
        <v>5211.45</v>
      </c>
    </row>
    <row r="105" spans="1:54" s="22" customFormat="1" ht="12">
      <c r="A105" s="25"/>
      <c r="B105" s="28" t="s">
        <v>44</v>
      </c>
      <c r="C105" s="151">
        <v>485</v>
      </c>
      <c r="D105" s="42">
        <v>2.42</v>
      </c>
      <c r="E105" s="23">
        <v>1.936</v>
      </c>
      <c r="F105" s="29">
        <f t="shared" si="52"/>
        <v>938.9599999999999</v>
      </c>
      <c r="G105" s="148">
        <v>2.78</v>
      </c>
      <c r="H105" s="148">
        <v>2.22</v>
      </c>
      <c r="I105" s="149">
        <f t="shared" si="53"/>
        <v>1076.7</v>
      </c>
      <c r="J105" s="148">
        <v>2.78</v>
      </c>
      <c r="K105" s="153">
        <v>2.224</v>
      </c>
      <c r="L105" s="149">
        <f t="shared" si="54"/>
        <v>1078.64</v>
      </c>
      <c r="M105" s="148">
        <v>2.9</v>
      </c>
      <c r="N105" s="148">
        <v>2.32</v>
      </c>
      <c r="O105" s="149">
        <f t="shared" si="55"/>
        <v>1125.1999999999998</v>
      </c>
      <c r="P105" s="148">
        <v>2.9</v>
      </c>
      <c r="Q105" s="148">
        <v>2.32</v>
      </c>
      <c r="R105" s="149">
        <f t="shared" si="45"/>
        <v>1125.1999999999998</v>
      </c>
      <c r="S105" s="148">
        <v>3.15</v>
      </c>
      <c r="T105" s="148">
        <v>2.52</v>
      </c>
      <c r="U105" s="149">
        <f t="shared" si="46"/>
        <v>1222.2</v>
      </c>
      <c r="V105" s="148">
        <v>3.15</v>
      </c>
      <c r="W105" s="148">
        <v>2.52</v>
      </c>
      <c r="X105" s="149">
        <f t="shared" si="47"/>
        <v>1222.2</v>
      </c>
      <c r="Y105" s="148">
        <v>3.37</v>
      </c>
      <c r="Z105" s="148">
        <v>2.7</v>
      </c>
      <c r="AA105" s="149">
        <f t="shared" si="48"/>
        <v>1309.5</v>
      </c>
      <c r="AB105" s="148">
        <v>3.37</v>
      </c>
      <c r="AC105" s="148">
        <v>2.7</v>
      </c>
      <c r="AD105" s="149">
        <f t="shared" si="49"/>
        <v>1309.5</v>
      </c>
      <c r="AE105" s="148">
        <v>2.54</v>
      </c>
      <c r="AF105" s="148">
        <v>2.83</v>
      </c>
      <c r="AG105" s="149">
        <f t="shared" si="50"/>
        <v>1372.55</v>
      </c>
      <c r="AH105" s="148">
        <v>3.54</v>
      </c>
      <c r="AI105" s="148">
        <v>2.83</v>
      </c>
      <c r="AJ105" s="149">
        <f t="shared" si="56"/>
        <v>3047.061</v>
      </c>
      <c r="AK105" s="148">
        <v>3.68</v>
      </c>
      <c r="AL105" s="148">
        <v>2.94</v>
      </c>
      <c r="AM105" s="149">
        <f t="shared" si="57"/>
        <v>3165.498</v>
      </c>
      <c r="AN105" s="148">
        <v>3.74</v>
      </c>
      <c r="AO105" s="148">
        <v>2.99</v>
      </c>
      <c r="AP105" s="149">
        <f t="shared" si="58"/>
        <v>3364.3479999999995</v>
      </c>
      <c r="AQ105" s="148">
        <v>3.8</v>
      </c>
      <c r="AR105" s="148">
        <v>3.04</v>
      </c>
      <c r="AS105" s="149">
        <f t="shared" si="59"/>
        <v>3420.6079999999993</v>
      </c>
      <c r="AT105" s="148">
        <v>3.97</v>
      </c>
      <c r="AU105" s="148">
        <v>3.18</v>
      </c>
      <c r="AV105" s="149">
        <f t="shared" si="35"/>
        <v>1542.3000000000002</v>
      </c>
      <c r="AW105" s="148">
        <v>4.13</v>
      </c>
      <c r="AX105" s="148">
        <v>3.3</v>
      </c>
      <c r="AY105" s="149">
        <f t="shared" si="51"/>
        <v>1600.5</v>
      </c>
      <c r="AZ105" s="148">
        <v>4.13</v>
      </c>
      <c r="BA105" s="148">
        <v>3.75</v>
      </c>
      <c r="BB105" s="149">
        <f t="shared" si="36"/>
        <v>4037.625</v>
      </c>
    </row>
    <row r="106" spans="1:54" s="22" customFormat="1" ht="12">
      <c r="A106" s="26"/>
      <c r="B106" s="28" t="s">
        <v>45</v>
      </c>
      <c r="C106" s="151">
        <v>394</v>
      </c>
      <c r="D106" s="42">
        <v>2.42</v>
      </c>
      <c r="E106" s="23">
        <v>1.936</v>
      </c>
      <c r="F106" s="29">
        <f t="shared" si="52"/>
        <v>762.784</v>
      </c>
      <c r="G106" s="148">
        <v>2.78</v>
      </c>
      <c r="H106" s="148">
        <v>2.22</v>
      </c>
      <c r="I106" s="149">
        <f t="shared" si="53"/>
        <v>874.6800000000001</v>
      </c>
      <c r="J106" s="148">
        <v>2.78</v>
      </c>
      <c r="K106" s="153">
        <v>2.224</v>
      </c>
      <c r="L106" s="149">
        <f t="shared" si="54"/>
        <v>876.2560000000001</v>
      </c>
      <c r="M106" s="148">
        <v>2.9</v>
      </c>
      <c r="N106" s="148">
        <v>2.32</v>
      </c>
      <c r="O106" s="149">
        <f t="shared" si="55"/>
        <v>914.0799999999999</v>
      </c>
      <c r="P106" s="148">
        <v>2.9</v>
      </c>
      <c r="Q106" s="148">
        <v>2.32</v>
      </c>
      <c r="R106" s="149">
        <f t="shared" si="45"/>
        <v>914.0799999999999</v>
      </c>
      <c r="S106" s="148">
        <v>3.15</v>
      </c>
      <c r="T106" s="148">
        <v>2.52</v>
      </c>
      <c r="U106" s="149">
        <f t="shared" si="46"/>
        <v>992.88</v>
      </c>
      <c r="V106" s="148">
        <v>3.15</v>
      </c>
      <c r="W106" s="148">
        <v>2.52</v>
      </c>
      <c r="X106" s="149">
        <f t="shared" si="47"/>
        <v>992.88</v>
      </c>
      <c r="Y106" s="148">
        <v>3.37</v>
      </c>
      <c r="Z106" s="148">
        <v>2.7</v>
      </c>
      <c r="AA106" s="149">
        <f t="shared" si="48"/>
        <v>1063.8000000000002</v>
      </c>
      <c r="AB106" s="148">
        <v>3.37</v>
      </c>
      <c r="AC106" s="148">
        <v>2.7</v>
      </c>
      <c r="AD106" s="149">
        <f t="shared" si="49"/>
        <v>1063.8000000000002</v>
      </c>
      <c r="AE106" s="148">
        <v>2.54</v>
      </c>
      <c r="AF106" s="148">
        <v>2.83</v>
      </c>
      <c r="AG106" s="149">
        <f t="shared" si="50"/>
        <v>1115.02</v>
      </c>
      <c r="AH106" s="148">
        <v>3.54</v>
      </c>
      <c r="AI106" s="148">
        <v>2.83</v>
      </c>
      <c r="AJ106" s="149">
        <f t="shared" si="56"/>
        <v>2475.3444000000004</v>
      </c>
      <c r="AK106" s="148">
        <v>3.68</v>
      </c>
      <c r="AL106" s="148">
        <v>2.94</v>
      </c>
      <c r="AM106" s="149">
        <f t="shared" si="57"/>
        <v>2571.5592</v>
      </c>
      <c r="AN106" s="148">
        <v>3.74</v>
      </c>
      <c r="AO106" s="148">
        <v>2.99</v>
      </c>
      <c r="AP106" s="149">
        <f t="shared" si="58"/>
        <v>2733.0992</v>
      </c>
      <c r="AQ106" s="148">
        <v>3.8</v>
      </c>
      <c r="AR106" s="148">
        <v>3.04</v>
      </c>
      <c r="AS106" s="149">
        <f t="shared" si="59"/>
        <v>2778.8032</v>
      </c>
      <c r="AT106" s="148">
        <v>3.97</v>
      </c>
      <c r="AU106" s="148">
        <v>3.18</v>
      </c>
      <c r="AV106" s="149">
        <f t="shared" si="35"/>
        <v>1252.92</v>
      </c>
      <c r="AW106" s="148">
        <v>4.13</v>
      </c>
      <c r="AX106" s="148">
        <v>3.3</v>
      </c>
      <c r="AY106" s="149">
        <f t="shared" si="51"/>
        <v>1300.1999999999998</v>
      </c>
      <c r="AZ106" s="148">
        <v>4.13</v>
      </c>
      <c r="BA106" s="148">
        <v>3.75</v>
      </c>
      <c r="BB106" s="149">
        <f t="shared" si="36"/>
        <v>3280.05</v>
      </c>
    </row>
    <row r="107" spans="1:54" s="22" customFormat="1" ht="12">
      <c r="A107" s="26"/>
      <c r="B107" s="28" t="s">
        <v>46</v>
      </c>
      <c r="C107" s="151">
        <v>343</v>
      </c>
      <c r="D107" s="42">
        <v>2.42</v>
      </c>
      <c r="E107" s="23">
        <v>1.936</v>
      </c>
      <c r="F107" s="29">
        <f t="shared" si="52"/>
        <v>664.048</v>
      </c>
      <c r="G107" s="148">
        <v>2.78</v>
      </c>
      <c r="H107" s="148">
        <v>2.22</v>
      </c>
      <c r="I107" s="149">
        <f t="shared" si="53"/>
        <v>761.46</v>
      </c>
      <c r="J107" s="148">
        <v>2.78</v>
      </c>
      <c r="K107" s="153">
        <v>2.224</v>
      </c>
      <c r="L107" s="149">
        <f t="shared" si="54"/>
        <v>762.8320000000001</v>
      </c>
      <c r="M107" s="148">
        <v>2.9</v>
      </c>
      <c r="N107" s="148">
        <v>2.32</v>
      </c>
      <c r="O107" s="149">
        <f t="shared" si="55"/>
        <v>795.76</v>
      </c>
      <c r="P107" s="148">
        <v>2.9</v>
      </c>
      <c r="Q107" s="148">
        <v>2.32</v>
      </c>
      <c r="R107" s="149">
        <f t="shared" si="45"/>
        <v>795.76</v>
      </c>
      <c r="S107" s="148">
        <v>3.15</v>
      </c>
      <c r="T107" s="148">
        <v>2.52</v>
      </c>
      <c r="U107" s="149">
        <f t="shared" si="46"/>
        <v>864.36</v>
      </c>
      <c r="V107" s="148">
        <v>3.15</v>
      </c>
      <c r="W107" s="148">
        <v>2.52</v>
      </c>
      <c r="X107" s="149">
        <f t="shared" si="47"/>
        <v>864.36</v>
      </c>
      <c r="Y107" s="148">
        <v>3.37</v>
      </c>
      <c r="Z107" s="148">
        <v>2.7</v>
      </c>
      <c r="AA107" s="149">
        <f t="shared" si="48"/>
        <v>926.1</v>
      </c>
      <c r="AB107" s="148">
        <v>3.37</v>
      </c>
      <c r="AC107" s="148">
        <v>2.7</v>
      </c>
      <c r="AD107" s="149">
        <f t="shared" si="49"/>
        <v>926.1</v>
      </c>
      <c r="AE107" s="148">
        <v>2.54</v>
      </c>
      <c r="AF107" s="148">
        <v>2.83</v>
      </c>
      <c r="AG107" s="149">
        <f t="shared" si="50"/>
        <v>970.69</v>
      </c>
      <c r="AH107" s="148">
        <v>3.54</v>
      </c>
      <c r="AI107" s="148">
        <v>2.83</v>
      </c>
      <c r="AJ107" s="149">
        <f t="shared" si="56"/>
        <v>2154.9318000000003</v>
      </c>
      <c r="AK107" s="148">
        <v>3.68</v>
      </c>
      <c r="AL107" s="148">
        <v>2.94</v>
      </c>
      <c r="AM107" s="149">
        <f t="shared" si="57"/>
        <v>2238.6924</v>
      </c>
      <c r="AN107" s="148">
        <v>3.74</v>
      </c>
      <c r="AO107" s="148">
        <v>2.99</v>
      </c>
      <c r="AP107" s="149">
        <f t="shared" si="58"/>
        <v>2379.3224</v>
      </c>
      <c r="AQ107" s="148">
        <v>3.8</v>
      </c>
      <c r="AR107" s="148">
        <v>3.04</v>
      </c>
      <c r="AS107" s="149">
        <f t="shared" si="59"/>
        <v>2419.1104</v>
      </c>
      <c r="AT107" s="148">
        <v>3.97</v>
      </c>
      <c r="AU107" s="148">
        <v>3.18</v>
      </c>
      <c r="AV107" s="149">
        <f t="shared" si="35"/>
        <v>1090.74</v>
      </c>
      <c r="AW107" s="148">
        <v>4.13</v>
      </c>
      <c r="AX107" s="148">
        <v>3.3</v>
      </c>
      <c r="AY107" s="149">
        <f t="shared" si="51"/>
        <v>1131.8999999999999</v>
      </c>
      <c r="AZ107" s="148">
        <v>4.13</v>
      </c>
      <c r="BA107" s="148">
        <v>3.75</v>
      </c>
      <c r="BB107" s="149">
        <f t="shared" si="36"/>
        <v>2855.4750000000004</v>
      </c>
    </row>
    <row r="108" spans="1:54" s="22" customFormat="1" ht="12">
      <c r="A108" s="24" t="s">
        <v>40</v>
      </c>
      <c r="B108" s="28" t="s">
        <v>42</v>
      </c>
      <c r="C108" s="151">
        <v>1072</v>
      </c>
      <c r="D108" s="42">
        <v>2.42</v>
      </c>
      <c r="E108" s="23">
        <v>1.936</v>
      </c>
      <c r="F108" s="29">
        <f t="shared" si="52"/>
        <v>2075.392</v>
      </c>
      <c r="G108" s="148">
        <v>2.78</v>
      </c>
      <c r="H108" s="148">
        <v>2.22</v>
      </c>
      <c r="I108" s="149">
        <f t="shared" si="53"/>
        <v>2379.84</v>
      </c>
      <c r="J108" s="148">
        <v>2.78</v>
      </c>
      <c r="K108" s="153">
        <v>2.224</v>
      </c>
      <c r="L108" s="149">
        <f t="shared" si="54"/>
        <v>2384.128</v>
      </c>
      <c r="M108" s="148">
        <v>2.9</v>
      </c>
      <c r="N108" s="148">
        <v>2.32</v>
      </c>
      <c r="O108" s="149">
        <f t="shared" si="55"/>
        <v>2487.04</v>
      </c>
      <c r="P108" s="148">
        <v>2.9</v>
      </c>
      <c r="Q108" s="148">
        <v>2.32</v>
      </c>
      <c r="R108" s="149">
        <f t="shared" si="45"/>
        <v>2487.04</v>
      </c>
      <c r="S108" s="148">
        <v>3.15</v>
      </c>
      <c r="T108" s="148">
        <v>2.52</v>
      </c>
      <c r="U108" s="149">
        <f t="shared" si="46"/>
        <v>2701.44</v>
      </c>
      <c r="V108" s="148">
        <v>3.15</v>
      </c>
      <c r="W108" s="148">
        <v>2.52</v>
      </c>
      <c r="X108" s="149">
        <f t="shared" si="47"/>
        <v>2701.44</v>
      </c>
      <c r="Y108" s="148">
        <v>3.37</v>
      </c>
      <c r="Z108" s="148">
        <v>2.7</v>
      </c>
      <c r="AA108" s="149">
        <f t="shared" si="48"/>
        <v>2894.4</v>
      </c>
      <c r="AB108" s="148">
        <v>3.37</v>
      </c>
      <c r="AC108" s="148">
        <v>2.7</v>
      </c>
      <c r="AD108" s="149">
        <f t="shared" si="49"/>
        <v>2894.4</v>
      </c>
      <c r="AE108" s="148">
        <v>2.54</v>
      </c>
      <c r="AF108" s="148">
        <v>2.83</v>
      </c>
      <c r="AG108" s="149">
        <f t="shared" si="50"/>
        <v>3033.76</v>
      </c>
      <c r="AH108" s="148">
        <v>3.54</v>
      </c>
      <c r="AI108" s="148">
        <v>2.83</v>
      </c>
      <c r="AJ108" s="149">
        <f t="shared" si="56"/>
        <v>6734.9472000000005</v>
      </c>
      <c r="AK108" s="148">
        <v>3.68</v>
      </c>
      <c r="AL108" s="148">
        <v>2.94</v>
      </c>
      <c r="AM108" s="149">
        <f t="shared" si="57"/>
        <v>6996.729600000001</v>
      </c>
      <c r="AN108" s="148">
        <v>3.74</v>
      </c>
      <c r="AO108" s="148">
        <v>2.99</v>
      </c>
      <c r="AP108" s="149">
        <f t="shared" si="58"/>
        <v>7436.2496</v>
      </c>
      <c r="AQ108" s="148">
        <v>3.8</v>
      </c>
      <c r="AR108" s="148">
        <v>3.04</v>
      </c>
      <c r="AS108" s="149">
        <f t="shared" si="59"/>
        <v>7560.6016</v>
      </c>
      <c r="AT108" s="148">
        <v>3.97</v>
      </c>
      <c r="AU108" s="148">
        <v>3.18</v>
      </c>
      <c r="AV108" s="149">
        <f t="shared" si="35"/>
        <v>3408.96</v>
      </c>
      <c r="AW108" s="148">
        <v>4.13</v>
      </c>
      <c r="AX108" s="148">
        <v>3.3</v>
      </c>
      <c r="AY108" s="149">
        <f t="shared" si="51"/>
        <v>3537.6</v>
      </c>
      <c r="AZ108" s="148">
        <v>4.13</v>
      </c>
      <c r="BA108" s="148">
        <v>3.75</v>
      </c>
      <c r="BB108" s="149">
        <f t="shared" si="36"/>
        <v>8924.400000000001</v>
      </c>
    </row>
    <row r="109" spans="1:54" s="22" customFormat="1" ht="12">
      <c r="A109" s="25" t="s">
        <v>41</v>
      </c>
      <c r="B109" s="28" t="s">
        <v>43</v>
      </c>
      <c r="C109" s="151">
        <v>665</v>
      </c>
      <c r="D109" s="42">
        <v>2.42</v>
      </c>
      <c r="E109" s="23">
        <v>1.936</v>
      </c>
      <c r="F109" s="29">
        <f t="shared" si="52"/>
        <v>1287.44</v>
      </c>
      <c r="G109" s="148">
        <v>2.78</v>
      </c>
      <c r="H109" s="148">
        <v>2.22</v>
      </c>
      <c r="I109" s="149">
        <f t="shared" si="53"/>
        <v>1476.3000000000002</v>
      </c>
      <c r="J109" s="148">
        <v>2.78</v>
      </c>
      <c r="K109" s="153">
        <v>2.224</v>
      </c>
      <c r="L109" s="149">
        <f t="shared" si="54"/>
        <v>1478.96</v>
      </c>
      <c r="M109" s="148">
        <v>2.9</v>
      </c>
      <c r="N109" s="148">
        <v>2.32</v>
      </c>
      <c r="O109" s="149">
        <f t="shared" si="55"/>
        <v>1542.8</v>
      </c>
      <c r="P109" s="148">
        <v>2.9</v>
      </c>
      <c r="Q109" s="148">
        <v>2.32</v>
      </c>
      <c r="R109" s="149">
        <f t="shared" si="45"/>
        <v>1542.8</v>
      </c>
      <c r="S109" s="148">
        <v>3.15</v>
      </c>
      <c r="T109" s="148">
        <v>2.52</v>
      </c>
      <c r="U109" s="149">
        <f t="shared" si="46"/>
        <v>1675.8</v>
      </c>
      <c r="V109" s="148">
        <v>3.15</v>
      </c>
      <c r="W109" s="148">
        <v>2.52</v>
      </c>
      <c r="X109" s="149">
        <f t="shared" si="47"/>
        <v>1675.8</v>
      </c>
      <c r="Y109" s="148">
        <v>3.37</v>
      </c>
      <c r="Z109" s="148">
        <v>2.7</v>
      </c>
      <c r="AA109" s="149">
        <f t="shared" si="48"/>
        <v>1795.5000000000002</v>
      </c>
      <c r="AB109" s="148">
        <v>3.37</v>
      </c>
      <c r="AC109" s="148">
        <v>2.7</v>
      </c>
      <c r="AD109" s="149">
        <f t="shared" si="49"/>
        <v>1795.5000000000002</v>
      </c>
      <c r="AE109" s="148">
        <v>2.54</v>
      </c>
      <c r="AF109" s="148">
        <v>2.83</v>
      </c>
      <c r="AG109" s="149">
        <f t="shared" si="50"/>
        <v>1881.95</v>
      </c>
      <c r="AH109" s="148">
        <v>3.54</v>
      </c>
      <c r="AI109" s="148">
        <v>2.83</v>
      </c>
      <c r="AJ109" s="149">
        <f t="shared" si="56"/>
        <v>4177.929000000001</v>
      </c>
      <c r="AK109" s="148">
        <v>3.68</v>
      </c>
      <c r="AL109" s="148">
        <v>2.94</v>
      </c>
      <c r="AM109" s="149">
        <f t="shared" si="57"/>
        <v>4340.322</v>
      </c>
      <c r="AN109" s="148">
        <v>3.74</v>
      </c>
      <c r="AO109" s="148">
        <v>2.99</v>
      </c>
      <c r="AP109" s="149">
        <f t="shared" si="58"/>
        <v>4612.972</v>
      </c>
      <c r="AQ109" s="148">
        <v>3.8</v>
      </c>
      <c r="AR109" s="148">
        <v>3.04</v>
      </c>
      <c r="AS109" s="149">
        <f t="shared" si="59"/>
        <v>4690.112</v>
      </c>
      <c r="AT109" s="148">
        <v>3.97</v>
      </c>
      <c r="AU109" s="148">
        <v>3.18</v>
      </c>
      <c r="AV109" s="149">
        <f t="shared" si="35"/>
        <v>2114.7000000000003</v>
      </c>
      <c r="AW109" s="148">
        <v>4.13</v>
      </c>
      <c r="AX109" s="148">
        <v>3.3</v>
      </c>
      <c r="AY109" s="149">
        <f t="shared" si="51"/>
        <v>2194.5</v>
      </c>
      <c r="AZ109" s="148">
        <v>4.13</v>
      </c>
      <c r="BA109" s="148">
        <v>3.75</v>
      </c>
      <c r="BB109" s="149">
        <f t="shared" si="36"/>
        <v>5536.125000000001</v>
      </c>
    </row>
    <row r="110" spans="1:54" s="22" customFormat="1" ht="12">
      <c r="A110" s="26"/>
      <c r="B110" s="28" t="s">
        <v>44</v>
      </c>
      <c r="C110" s="151">
        <v>515</v>
      </c>
      <c r="D110" s="42">
        <v>2.42</v>
      </c>
      <c r="E110" s="23">
        <v>1.936</v>
      </c>
      <c r="F110" s="29">
        <f t="shared" si="52"/>
        <v>997.04</v>
      </c>
      <c r="G110" s="148">
        <v>2.78</v>
      </c>
      <c r="H110" s="148">
        <v>2.22</v>
      </c>
      <c r="I110" s="149">
        <f t="shared" si="53"/>
        <v>1143.3000000000002</v>
      </c>
      <c r="J110" s="148">
        <v>2.78</v>
      </c>
      <c r="K110" s="153">
        <v>2.224</v>
      </c>
      <c r="L110" s="149">
        <f t="shared" si="54"/>
        <v>1145.3600000000001</v>
      </c>
      <c r="M110" s="148">
        <v>2.9</v>
      </c>
      <c r="N110" s="148">
        <v>2.32</v>
      </c>
      <c r="O110" s="149">
        <f t="shared" si="55"/>
        <v>1194.8</v>
      </c>
      <c r="P110" s="148">
        <v>2.9</v>
      </c>
      <c r="Q110" s="148">
        <v>2.32</v>
      </c>
      <c r="R110" s="149">
        <f t="shared" si="45"/>
        <v>1194.8</v>
      </c>
      <c r="S110" s="148">
        <v>3.15</v>
      </c>
      <c r="T110" s="148">
        <v>2.52</v>
      </c>
      <c r="U110" s="149">
        <f t="shared" si="46"/>
        <v>1297.8</v>
      </c>
      <c r="V110" s="148">
        <v>3.15</v>
      </c>
      <c r="W110" s="148">
        <v>2.52</v>
      </c>
      <c r="X110" s="149">
        <f t="shared" si="47"/>
        <v>1297.8</v>
      </c>
      <c r="Y110" s="148">
        <v>3.37</v>
      </c>
      <c r="Z110" s="148">
        <v>2.7</v>
      </c>
      <c r="AA110" s="149">
        <f t="shared" si="48"/>
        <v>1390.5</v>
      </c>
      <c r="AB110" s="148">
        <v>3.37</v>
      </c>
      <c r="AC110" s="148">
        <v>2.7</v>
      </c>
      <c r="AD110" s="149">
        <f t="shared" si="49"/>
        <v>1390.5</v>
      </c>
      <c r="AE110" s="148">
        <v>2.54</v>
      </c>
      <c r="AF110" s="148">
        <v>2.83</v>
      </c>
      <c r="AG110" s="149">
        <f t="shared" si="50"/>
        <v>1457.45</v>
      </c>
      <c r="AH110" s="148">
        <v>3.54</v>
      </c>
      <c r="AI110" s="148">
        <v>2.83</v>
      </c>
      <c r="AJ110" s="149">
        <f t="shared" si="56"/>
        <v>3235.5390000000007</v>
      </c>
      <c r="AK110" s="148">
        <v>3.68</v>
      </c>
      <c r="AL110" s="148">
        <v>2.94</v>
      </c>
      <c r="AM110" s="149">
        <f t="shared" si="57"/>
        <v>3361.3020000000006</v>
      </c>
      <c r="AN110" s="148">
        <v>3.74</v>
      </c>
      <c r="AO110" s="148">
        <v>2.99</v>
      </c>
      <c r="AP110" s="149">
        <f t="shared" si="58"/>
        <v>3572.452</v>
      </c>
      <c r="AQ110" s="148">
        <v>3.8</v>
      </c>
      <c r="AR110" s="148">
        <v>3.04</v>
      </c>
      <c r="AS110" s="149">
        <f t="shared" si="59"/>
        <v>3632.192</v>
      </c>
      <c r="AT110" s="148">
        <v>3.97</v>
      </c>
      <c r="AU110" s="148">
        <v>3.18</v>
      </c>
      <c r="AV110" s="149">
        <f t="shared" si="35"/>
        <v>1637.7</v>
      </c>
      <c r="AW110" s="148">
        <v>4.13</v>
      </c>
      <c r="AX110" s="148">
        <v>3.3</v>
      </c>
      <c r="AY110" s="149">
        <f t="shared" si="51"/>
        <v>1699.5</v>
      </c>
      <c r="AZ110" s="148">
        <v>4.13</v>
      </c>
      <c r="BA110" s="148">
        <v>3.75</v>
      </c>
      <c r="BB110" s="149">
        <f t="shared" si="36"/>
        <v>4287.375000000001</v>
      </c>
    </row>
    <row r="111" spans="1:54" s="22" customFormat="1" ht="12">
      <c r="A111" s="26"/>
      <c r="B111" s="28" t="s">
        <v>45</v>
      </c>
      <c r="C111" s="151">
        <v>418</v>
      </c>
      <c r="D111" s="42">
        <v>2.42</v>
      </c>
      <c r="E111" s="23">
        <v>1.936</v>
      </c>
      <c r="F111" s="29">
        <f t="shared" si="52"/>
        <v>809.2479999999999</v>
      </c>
      <c r="G111" s="148">
        <v>2.78</v>
      </c>
      <c r="H111" s="148">
        <v>2.22</v>
      </c>
      <c r="I111" s="149">
        <f t="shared" si="53"/>
        <v>927.96</v>
      </c>
      <c r="J111" s="148">
        <v>2.78</v>
      </c>
      <c r="K111" s="153">
        <v>2.224</v>
      </c>
      <c r="L111" s="149">
        <f t="shared" si="54"/>
        <v>929.6320000000001</v>
      </c>
      <c r="M111" s="148">
        <v>2.9</v>
      </c>
      <c r="N111" s="148">
        <v>2.32</v>
      </c>
      <c r="O111" s="149">
        <f t="shared" si="55"/>
        <v>969.7599999999999</v>
      </c>
      <c r="P111" s="148">
        <v>2.9</v>
      </c>
      <c r="Q111" s="148">
        <v>2.32</v>
      </c>
      <c r="R111" s="149">
        <f t="shared" si="45"/>
        <v>969.7599999999999</v>
      </c>
      <c r="S111" s="148">
        <v>3.15</v>
      </c>
      <c r="T111" s="148">
        <v>2.52</v>
      </c>
      <c r="U111" s="149">
        <f t="shared" si="46"/>
        <v>1053.36</v>
      </c>
      <c r="V111" s="148">
        <v>3.15</v>
      </c>
      <c r="W111" s="148">
        <v>2.52</v>
      </c>
      <c r="X111" s="149">
        <f t="shared" si="47"/>
        <v>1053.36</v>
      </c>
      <c r="Y111" s="148">
        <v>3.37</v>
      </c>
      <c r="Z111" s="148">
        <v>2.7</v>
      </c>
      <c r="AA111" s="149">
        <f t="shared" si="48"/>
        <v>1128.6000000000001</v>
      </c>
      <c r="AB111" s="148">
        <v>3.37</v>
      </c>
      <c r="AC111" s="148">
        <v>2.7</v>
      </c>
      <c r="AD111" s="149">
        <f t="shared" si="49"/>
        <v>1128.6000000000001</v>
      </c>
      <c r="AE111" s="148">
        <v>2.54</v>
      </c>
      <c r="AF111" s="148">
        <v>2.83</v>
      </c>
      <c r="AG111" s="149">
        <f t="shared" si="50"/>
        <v>1182.94</v>
      </c>
      <c r="AH111" s="148">
        <v>3.54</v>
      </c>
      <c r="AI111" s="148">
        <v>2.83</v>
      </c>
      <c r="AJ111" s="149">
        <f t="shared" si="56"/>
        <v>2626.1268</v>
      </c>
      <c r="AK111" s="148">
        <v>3.68</v>
      </c>
      <c r="AL111" s="148">
        <v>2.94</v>
      </c>
      <c r="AM111" s="149">
        <f t="shared" si="57"/>
        <v>2728.2024</v>
      </c>
      <c r="AN111" s="148">
        <v>3.74</v>
      </c>
      <c r="AO111" s="148">
        <v>2.99</v>
      </c>
      <c r="AP111" s="149">
        <f t="shared" si="58"/>
        <v>2899.5824</v>
      </c>
      <c r="AQ111" s="148">
        <v>3.8</v>
      </c>
      <c r="AR111" s="148">
        <v>3.04</v>
      </c>
      <c r="AS111" s="149">
        <f t="shared" si="59"/>
        <v>2948.0703999999996</v>
      </c>
      <c r="AT111" s="148">
        <v>3.97</v>
      </c>
      <c r="AU111" s="148">
        <v>3.18</v>
      </c>
      <c r="AV111" s="149">
        <f t="shared" si="35"/>
        <v>1329.24</v>
      </c>
      <c r="AW111" s="148">
        <v>4.13</v>
      </c>
      <c r="AX111" s="148">
        <v>3.3</v>
      </c>
      <c r="AY111" s="149">
        <f t="shared" si="51"/>
        <v>1379.3999999999999</v>
      </c>
      <c r="AZ111" s="148">
        <v>4.13</v>
      </c>
      <c r="BA111" s="148">
        <v>3.75</v>
      </c>
      <c r="BB111" s="149">
        <f t="shared" si="36"/>
        <v>3479.8500000000004</v>
      </c>
    </row>
    <row r="112" spans="1:54" s="22" customFormat="1" ht="12">
      <c r="A112" s="27"/>
      <c r="B112" s="28" t="s">
        <v>46</v>
      </c>
      <c r="C112" s="151">
        <v>365</v>
      </c>
      <c r="D112" s="42">
        <v>2.42</v>
      </c>
      <c r="E112" s="23">
        <v>1.936</v>
      </c>
      <c r="F112" s="29">
        <f t="shared" si="52"/>
        <v>706.64</v>
      </c>
      <c r="G112" s="148">
        <v>2.78</v>
      </c>
      <c r="H112" s="148">
        <v>2.22</v>
      </c>
      <c r="I112" s="149">
        <f t="shared" si="53"/>
        <v>810.3000000000001</v>
      </c>
      <c r="J112" s="148">
        <v>2.78</v>
      </c>
      <c r="K112" s="153">
        <v>2.224</v>
      </c>
      <c r="L112" s="149">
        <f t="shared" si="54"/>
        <v>811.7600000000001</v>
      </c>
      <c r="M112" s="148">
        <v>2.9</v>
      </c>
      <c r="N112" s="148">
        <v>2.32</v>
      </c>
      <c r="O112" s="149">
        <f t="shared" si="55"/>
        <v>846.8</v>
      </c>
      <c r="P112" s="148">
        <v>2.9</v>
      </c>
      <c r="Q112" s="148">
        <v>2.32</v>
      </c>
      <c r="R112" s="149">
        <f t="shared" si="45"/>
        <v>846.8</v>
      </c>
      <c r="S112" s="148">
        <v>3.15</v>
      </c>
      <c r="T112" s="148">
        <v>2.52</v>
      </c>
      <c r="U112" s="149">
        <f t="shared" si="46"/>
        <v>919.8</v>
      </c>
      <c r="V112" s="148">
        <v>3.15</v>
      </c>
      <c r="W112" s="148">
        <v>2.52</v>
      </c>
      <c r="X112" s="149">
        <f t="shared" si="47"/>
        <v>919.8</v>
      </c>
      <c r="Y112" s="148">
        <v>3.37</v>
      </c>
      <c r="Z112" s="148">
        <v>2.7</v>
      </c>
      <c r="AA112" s="149">
        <f t="shared" si="48"/>
        <v>985.5000000000001</v>
      </c>
      <c r="AB112" s="148">
        <v>3.37</v>
      </c>
      <c r="AC112" s="148">
        <v>2.7</v>
      </c>
      <c r="AD112" s="149">
        <f t="shared" si="49"/>
        <v>985.5000000000001</v>
      </c>
      <c r="AE112" s="148">
        <v>2.54</v>
      </c>
      <c r="AF112" s="148">
        <v>2.83</v>
      </c>
      <c r="AG112" s="149">
        <f t="shared" si="50"/>
        <v>1032.95</v>
      </c>
      <c r="AH112" s="148">
        <v>3.54</v>
      </c>
      <c r="AI112" s="148">
        <v>2.83</v>
      </c>
      <c r="AJ112" s="149">
        <f t="shared" si="56"/>
        <v>2293.1490000000003</v>
      </c>
      <c r="AK112" s="148">
        <v>3.68</v>
      </c>
      <c r="AL112" s="148">
        <v>2.94</v>
      </c>
      <c r="AM112" s="149">
        <f t="shared" si="57"/>
        <v>2382.282</v>
      </c>
      <c r="AN112" s="148">
        <v>3.74</v>
      </c>
      <c r="AO112" s="148">
        <v>2.99</v>
      </c>
      <c r="AP112" s="149">
        <f t="shared" si="58"/>
        <v>2531.9320000000002</v>
      </c>
      <c r="AQ112" s="148">
        <v>3.8</v>
      </c>
      <c r="AR112" s="148">
        <v>3.04</v>
      </c>
      <c r="AS112" s="149">
        <f t="shared" si="59"/>
        <v>2574.272</v>
      </c>
      <c r="AT112" s="148">
        <v>3.97</v>
      </c>
      <c r="AU112" s="148">
        <v>3.18</v>
      </c>
      <c r="AV112" s="149">
        <f t="shared" si="35"/>
        <v>1160.7</v>
      </c>
      <c r="AW112" s="148">
        <v>4.13</v>
      </c>
      <c r="AX112" s="148">
        <v>3.3</v>
      </c>
      <c r="AY112" s="149">
        <f t="shared" si="51"/>
        <v>1204.5</v>
      </c>
      <c r="AZ112" s="148">
        <v>4.13</v>
      </c>
      <c r="BA112" s="148">
        <v>3.75</v>
      </c>
      <c r="BB112" s="149">
        <f t="shared" si="36"/>
        <v>3038.6250000000005</v>
      </c>
    </row>
    <row r="113" spans="1:54" s="22" customFormat="1" ht="29.25" customHeight="1">
      <c r="A113" s="271" t="s">
        <v>119</v>
      </c>
      <c r="B113" s="272"/>
      <c r="C113" s="151"/>
      <c r="D113" s="42"/>
      <c r="E113" s="23"/>
      <c r="F113" s="29"/>
      <c r="G113" s="148"/>
      <c r="H113" s="148"/>
      <c r="I113" s="149"/>
      <c r="J113" s="148"/>
      <c r="K113" s="153"/>
      <c r="L113" s="149"/>
      <c r="M113" s="148"/>
      <c r="N113" s="148"/>
      <c r="O113" s="149"/>
      <c r="P113" s="148"/>
      <c r="Q113" s="148"/>
      <c r="R113" s="149"/>
      <c r="S113" s="148"/>
      <c r="T113" s="148"/>
      <c r="U113" s="149"/>
      <c r="V113" s="148"/>
      <c r="W113" s="148"/>
      <c r="X113" s="149"/>
      <c r="Y113" s="148"/>
      <c r="Z113" s="148"/>
      <c r="AA113" s="149"/>
      <c r="AB113" s="148"/>
      <c r="AC113" s="148"/>
      <c r="AD113" s="149"/>
      <c r="AE113" s="148"/>
      <c r="AF113" s="148"/>
      <c r="AG113" s="149"/>
      <c r="AH113" s="148"/>
      <c r="AI113" s="148"/>
      <c r="AJ113" s="149"/>
      <c r="AK113" s="148"/>
      <c r="AL113" s="148"/>
      <c r="AM113" s="149"/>
      <c r="AN113" s="148">
        <v>3.74</v>
      </c>
      <c r="AO113" s="148">
        <v>2.99</v>
      </c>
      <c r="AP113" s="149"/>
      <c r="AQ113" s="148">
        <v>3.8</v>
      </c>
      <c r="AR113" s="148">
        <v>3.04</v>
      </c>
      <c r="AS113" s="149"/>
      <c r="AT113" s="148">
        <v>3.97</v>
      </c>
      <c r="AU113" s="148">
        <v>3.18</v>
      </c>
      <c r="AV113" s="149">
        <f t="shared" si="35"/>
        <v>0</v>
      </c>
      <c r="AW113" s="148">
        <v>4.13</v>
      </c>
      <c r="AX113" s="148">
        <v>3.3</v>
      </c>
      <c r="AY113" s="149">
        <f t="shared" si="51"/>
        <v>0</v>
      </c>
      <c r="AZ113" s="148"/>
      <c r="BA113" s="148"/>
      <c r="BB113" s="149"/>
    </row>
    <row r="114" spans="1:54" s="22" customFormat="1" ht="13.5" customHeight="1">
      <c r="A114" s="24" t="s">
        <v>37</v>
      </c>
      <c r="B114" s="28" t="s">
        <v>42</v>
      </c>
      <c r="C114" s="151">
        <v>373</v>
      </c>
      <c r="D114" s="42">
        <v>2.42</v>
      </c>
      <c r="E114" s="23">
        <v>1.936</v>
      </c>
      <c r="F114" s="29">
        <f aca="true" t="shared" si="60" ref="F114:F133">E114*C114</f>
        <v>722.1279999999999</v>
      </c>
      <c r="G114" s="148">
        <v>2.78</v>
      </c>
      <c r="H114" s="148">
        <v>2.22</v>
      </c>
      <c r="I114" s="149">
        <f aca="true" t="shared" si="61" ref="I114:I133">H114*C114</f>
        <v>828.0600000000001</v>
      </c>
      <c r="J114" s="148">
        <v>2.78</v>
      </c>
      <c r="K114" s="153">
        <v>2.224</v>
      </c>
      <c r="L114" s="149">
        <f aca="true" t="shared" si="62" ref="L114:L133">K114*C114</f>
        <v>829.552</v>
      </c>
      <c r="M114" s="148">
        <v>2.9</v>
      </c>
      <c r="N114" s="148">
        <v>2.32</v>
      </c>
      <c r="O114" s="149">
        <f aca="true" t="shared" si="63" ref="O114:O133">N114*C114</f>
        <v>865.3599999999999</v>
      </c>
      <c r="P114" s="148">
        <v>2.9</v>
      </c>
      <c r="Q114" s="148">
        <v>2.32</v>
      </c>
      <c r="R114" s="149">
        <f t="shared" si="45"/>
        <v>865.3599999999999</v>
      </c>
      <c r="S114" s="148">
        <v>3.15</v>
      </c>
      <c r="T114" s="148">
        <v>2.52</v>
      </c>
      <c r="U114" s="149">
        <f t="shared" si="46"/>
        <v>939.96</v>
      </c>
      <c r="V114" s="148">
        <v>3.15</v>
      </c>
      <c r="W114" s="148">
        <v>2.52</v>
      </c>
      <c r="X114" s="149">
        <f t="shared" si="47"/>
        <v>939.96</v>
      </c>
      <c r="Y114" s="148">
        <v>3.37</v>
      </c>
      <c r="Z114" s="148">
        <v>2.7</v>
      </c>
      <c r="AA114" s="149">
        <f t="shared" si="48"/>
        <v>1007.1</v>
      </c>
      <c r="AB114" s="148">
        <v>3.37</v>
      </c>
      <c r="AC114" s="148">
        <v>2.7</v>
      </c>
      <c r="AD114" s="149">
        <f t="shared" si="49"/>
        <v>1007.1</v>
      </c>
      <c r="AE114" s="148">
        <v>2.54</v>
      </c>
      <c r="AF114" s="148">
        <v>2.83</v>
      </c>
      <c r="AG114" s="149">
        <f t="shared" si="50"/>
        <v>1055.59</v>
      </c>
      <c r="AH114" s="148">
        <v>3.54</v>
      </c>
      <c r="AI114" s="148">
        <v>2.83</v>
      </c>
      <c r="AJ114" s="149">
        <f aca="true" t="shared" si="64" ref="AJ114:AJ133">AI114*I114</f>
        <v>2343.4098000000004</v>
      </c>
      <c r="AK114" s="148">
        <v>3.68</v>
      </c>
      <c r="AL114" s="148">
        <v>2.94</v>
      </c>
      <c r="AM114" s="149">
        <f aca="true" t="shared" si="65" ref="AM114:AM133">AL114*I114</f>
        <v>2434.4964</v>
      </c>
      <c r="AN114" s="148">
        <v>3.74</v>
      </c>
      <c r="AO114" s="148">
        <v>2.99</v>
      </c>
      <c r="AP114" s="149">
        <f aca="true" t="shared" si="66" ref="AP114:AP133">AO114*O114</f>
        <v>2587.4264</v>
      </c>
      <c r="AQ114" s="148">
        <v>3.8</v>
      </c>
      <c r="AR114" s="148">
        <v>3.04</v>
      </c>
      <c r="AS114" s="149">
        <f aca="true" t="shared" si="67" ref="AS114:AS133">AR114*O114</f>
        <v>2630.6944</v>
      </c>
      <c r="AT114" s="148">
        <v>3.97</v>
      </c>
      <c r="AU114" s="148">
        <v>3.18</v>
      </c>
      <c r="AV114" s="149">
        <f t="shared" si="35"/>
        <v>1186.14</v>
      </c>
      <c r="AW114" s="148">
        <v>4.13</v>
      </c>
      <c r="AX114" s="148">
        <v>3.3</v>
      </c>
      <c r="AY114" s="149">
        <f t="shared" si="51"/>
        <v>1230.8999999999999</v>
      </c>
      <c r="AZ114" s="148">
        <v>4.13</v>
      </c>
      <c r="BA114" s="148">
        <v>3.75</v>
      </c>
      <c r="BB114" s="149">
        <f t="shared" si="36"/>
        <v>3105.2250000000004</v>
      </c>
    </row>
    <row r="115" spans="1:54" s="22" customFormat="1" ht="12">
      <c r="A115" s="25"/>
      <c r="B115" s="28" t="s">
        <v>43</v>
      </c>
      <c r="C115" s="151">
        <v>231</v>
      </c>
      <c r="D115" s="42">
        <v>2.42</v>
      </c>
      <c r="E115" s="23">
        <v>1.936</v>
      </c>
      <c r="F115" s="29">
        <f t="shared" si="60"/>
        <v>447.216</v>
      </c>
      <c r="G115" s="148">
        <v>2.78</v>
      </c>
      <c r="H115" s="148">
        <v>2.22</v>
      </c>
      <c r="I115" s="149">
        <f t="shared" si="61"/>
        <v>512.82</v>
      </c>
      <c r="J115" s="148">
        <v>2.78</v>
      </c>
      <c r="K115" s="153">
        <v>2.224</v>
      </c>
      <c r="L115" s="149">
        <f t="shared" si="62"/>
        <v>513.744</v>
      </c>
      <c r="M115" s="148">
        <v>2.9</v>
      </c>
      <c r="N115" s="148">
        <v>2.32</v>
      </c>
      <c r="O115" s="149">
        <f t="shared" si="63"/>
        <v>535.92</v>
      </c>
      <c r="P115" s="148">
        <v>2.9</v>
      </c>
      <c r="Q115" s="148">
        <v>2.32</v>
      </c>
      <c r="R115" s="149">
        <f t="shared" si="45"/>
        <v>535.92</v>
      </c>
      <c r="S115" s="148">
        <v>3.15</v>
      </c>
      <c r="T115" s="148">
        <v>2.52</v>
      </c>
      <c r="U115" s="149">
        <f t="shared" si="46"/>
        <v>582.12</v>
      </c>
      <c r="V115" s="148">
        <v>3.15</v>
      </c>
      <c r="W115" s="148">
        <v>2.52</v>
      </c>
      <c r="X115" s="149">
        <f t="shared" si="47"/>
        <v>582.12</v>
      </c>
      <c r="Y115" s="148">
        <v>3.37</v>
      </c>
      <c r="Z115" s="148">
        <v>2.7</v>
      </c>
      <c r="AA115" s="149">
        <f t="shared" si="48"/>
        <v>623.7</v>
      </c>
      <c r="AB115" s="148">
        <v>3.37</v>
      </c>
      <c r="AC115" s="148">
        <v>2.7</v>
      </c>
      <c r="AD115" s="149">
        <f t="shared" si="49"/>
        <v>623.7</v>
      </c>
      <c r="AE115" s="148">
        <v>2.54</v>
      </c>
      <c r="AF115" s="148">
        <v>2.83</v>
      </c>
      <c r="AG115" s="149">
        <f t="shared" si="50"/>
        <v>653.73</v>
      </c>
      <c r="AH115" s="148">
        <v>3.54</v>
      </c>
      <c r="AI115" s="148">
        <v>2.83</v>
      </c>
      <c r="AJ115" s="149">
        <f t="shared" si="64"/>
        <v>1451.2806000000003</v>
      </c>
      <c r="AK115" s="148">
        <v>3.68</v>
      </c>
      <c r="AL115" s="148">
        <v>2.94</v>
      </c>
      <c r="AM115" s="149">
        <f t="shared" si="65"/>
        <v>1507.6908</v>
      </c>
      <c r="AN115" s="148">
        <v>3.74</v>
      </c>
      <c r="AO115" s="148">
        <v>2.99</v>
      </c>
      <c r="AP115" s="149">
        <f t="shared" si="66"/>
        <v>1602.4008</v>
      </c>
      <c r="AQ115" s="148">
        <v>3.8</v>
      </c>
      <c r="AR115" s="148">
        <v>3.04</v>
      </c>
      <c r="AS115" s="149">
        <f t="shared" si="67"/>
        <v>1629.1968</v>
      </c>
      <c r="AT115" s="148">
        <v>3.97</v>
      </c>
      <c r="AU115" s="148">
        <v>3.18</v>
      </c>
      <c r="AV115" s="149">
        <f t="shared" si="35"/>
        <v>734.58</v>
      </c>
      <c r="AW115" s="148">
        <v>4.13</v>
      </c>
      <c r="AX115" s="148">
        <v>3.3</v>
      </c>
      <c r="AY115" s="149">
        <f t="shared" si="51"/>
        <v>762.3</v>
      </c>
      <c r="AZ115" s="148">
        <v>4.13</v>
      </c>
      <c r="BA115" s="148">
        <v>3.75</v>
      </c>
      <c r="BB115" s="149">
        <f t="shared" si="36"/>
        <v>1923.0750000000003</v>
      </c>
    </row>
    <row r="116" spans="1:54" s="22" customFormat="1" ht="12">
      <c r="A116" s="26"/>
      <c r="B116" s="28" t="s">
        <v>44</v>
      </c>
      <c r="C116" s="151">
        <v>179</v>
      </c>
      <c r="D116" s="42">
        <v>2.42</v>
      </c>
      <c r="E116" s="23">
        <v>1.936</v>
      </c>
      <c r="F116" s="29">
        <f t="shared" si="60"/>
        <v>346.544</v>
      </c>
      <c r="G116" s="148">
        <v>2.78</v>
      </c>
      <c r="H116" s="148">
        <v>2.22</v>
      </c>
      <c r="I116" s="149">
        <f t="shared" si="61"/>
        <v>397.38000000000005</v>
      </c>
      <c r="J116" s="148">
        <v>2.78</v>
      </c>
      <c r="K116" s="153">
        <v>2.224</v>
      </c>
      <c r="L116" s="149">
        <f t="shared" si="62"/>
        <v>398.09600000000006</v>
      </c>
      <c r="M116" s="148">
        <v>2.9</v>
      </c>
      <c r="N116" s="148">
        <v>2.32</v>
      </c>
      <c r="O116" s="149">
        <f t="shared" si="63"/>
        <v>415.28</v>
      </c>
      <c r="P116" s="148">
        <v>2.9</v>
      </c>
      <c r="Q116" s="148">
        <v>2.32</v>
      </c>
      <c r="R116" s="149">
        <f t="shared" si="45"/>
        <v>415.28</v>
      </c>
      <c r="S116" s="148">
        <v>3.15</v>
      </c>
      <c r="T116" s="148">
        <v>2.52</v>
      </c>
      <c r="U116" s="149">
        <f t="shared" si="46"/>
        <v>451.08</v>
      </c>
      <c r="V116" s="148">
        <v>3.15</v>
      </c>
      <c r="W116" s="148">
        <v>2.52</v>
      </c>
      <c r="X116" s="149">
        <f t="shared" si="47"/>
        <v>451.08</v>
      </c>
      <c r="Y116" s="148">
        <v>3.37</v>
      </c>
      <c r="Z116" s="148">
        <v>2.7</v>
      </c>
      <c r="AA116" s="149">
        <f t="shared" si="48"/>
        <v>483.3</v>
      </c>
      <c r="AB116" s="148">
        <v>3.37</v>
      </c>
      <c r="AC116" s="148">
        <v>2.7</v>
      </c>
      <c r="AD116" s="149">
        <f t="shared" si="49"/>
        <v>483.3</v>
      </c>
      <c r="AE116" s="148">
        <v>2.54</v>
      </c>
      <c r="AF116" s="148">
        <v>2.83</v>
      </c>
      <c r="AG116" s="149">
        <f t="shared" si="50"/>
        <v>506.57</v>
      </c>
      <c r="AH116" s="148">
        <v>3.54</v>
      </c>
      <c r="AI116" s="148">
        <v>2.83</v>
      </c>
      <c r="AJ116" s="149">
        <f t="shared" si="64"/>
        <v>1124.5854000000002</v>
      </c>
      <c r="AK116" s="148">
        <v>3.68</v>
      </c>
      <c r="AL116" s="148">
        <v>2.94</v>
      </c>
      <c r="AM116" s="149">
        <f t="shared" si="65"/>
        <v>1168.2972000000002</v>
      </c>
      <c r="AN116" s="148">
        <v>3.74</v>
      </c>
      <c r="AO116" s="148">
        <v>2.99</v>
      </c>
      <c r="AP116" s="149">
        <f t="shared" si="66"/>
        <v>1241.6872</v>
      </c>
      <c r="AQ116" s="148">
        <v>3.8</v>
      </c>
      <c r="AR116" s="148">
        <v>3.04</v>
      </c>
      <c r="AS116" s="149">
        <f t="shared" si="67"/>
        <v>1262.4512</v>
      </c>
      <c r="AT116" s="148">
        <v>3.97</v>
      </c>
      <c r="AU116" s="148">
        <v>3.18</v>
      </c>
      <c r="AV116" s="149">
        <f aca="true" t="shared" si="68" ref="AV116:AV133">AU116*C116</f>
        <v>569.22</v>
      </c>
      <c r="AW116" s="148">
        <v>4.13</v>
      </c>
      <c r="AX116" s="148">
        <v>3.3</v>
      </c>
      <c r="AY116" s="149">
        <f t="shared" si="51"/>
        <v>590.6999999999999</v>
      </c>
      <c r="AZ116" s="148">
        <v>4.13</v>
      </c>
      <c r="BA116" s="148">
        <v>3.75</v>
      </c>
      <c r="BB116" s="149">
        <f aca="true" t="shared" si="69" ref="BB116:BB133">BA116*I116</f>
        <v>1490.1750000000002</v>
      </c>
    </row>
    <row r="117" spans="1:54" s="22" customFormat="1" ht="12">
      <c r="A117" s="26"/>
      <c r="B117" s="28" t="s">
        <v>45</v>
      </c>
      <c r="C117" s="151">
        <v>146</v>
      </c>
      <c r="D117" s="42">
        <v>2.42</v>
      </c>
      <c r="E117" s="23">
        <v>1.936</v>
      </c>
      <c r="F117" s="29">
        <f t="shared" si="60"/>
        <v>282.656</v>
      </c>
      <c r="G117" s="148">
        <v>2.78</v>
      </c>
      <c r="H117" s="148">
        <v>2.22</v>
      </c>
      <c r="I117" s="149">
        <f t="shared" si="61"/>
        <v>324.12</v>
      </c>
      <c r="J117" s="148">
        <v>2.78</v>
      </c>
      <c r="K117" s="153">
        <v>2.224</v>
      </c>
      <c r="L117" s="149">
        <f t="shared" si="62"/>
        <v>324.704</v>
      </c>
      <c r="M117" s="148">
        <v>2.9</v>
      </c>
      <c r="N117" s="148">
        <v>2.32</v>
      </c>
      <c r="O117" s="149">
        <f t="shared" si="63"/>
        <v>338.71999999999997</v>
      </c>
      <c r="P117" s="148">
        <v>2.9</v>
      </c>
      <c r="Q117" s="148">
        <v>2.32</v>
      </c>
      <c r="R117" s="149">
        <f t="shared" si="45"/>
        <v>338.71999999999997</v>
      </c>
      <c r="S117" s="148">
        <v>3.15</v>
      </c>
      <c r="T117" s="148">
        <v>2.52</v>
      </c>
      <c r="U117" s="149">
        <f t="shared" si="46"/>
        <v>367.92</v>
      </c>
      <c r="V117" s="148">
        <v>3.15</v>
      </c>
      <c r="W117" s="148">
        <v>2.52</v>
      </c>
      <c r="X117" s="149">
        <f t="shared" si="47"/>
        <v>367.92</v>
      </c>
      <c r="Y117" s="148">
        <v>3.37</v>
      </c>
      <c r="Z117" s="148">
        <v>2.7</v>
      </c>
      <c r="AA117" s="149">
        <f t="shared" si="48"/>
        <v>394.20000000000005</v>
      </c>
      <c r="AB117" s="148">
        <v>3.37</v>
      </c>
      <c r="AC117" s="148">
        <v>2.7</v>
      </c>
      <c r="AD117" s="149">
        <f t="shared" si="49"/>
        <v>394.20000000000005</v>
      </c>
      <c r="AE117" s="148">
        <v>2.54</v>
      </c>
      <c r="AF117" s="148">
        <v>2.83</v>
      </c>
      <c r="AG117" s="149">
        <f t="shared" si="50"/>
        <v>413.18</v>
      </c>
      <c r="AH117" s="148">
        <v>3.54</v>
      </c>
      <c r="AI117" s="148">
        <v>2.83</v>
      </c>
      <c r="AJ117" s="149">
        <f t="shared" si="64"/>
        <v>917.2596000000001</v>
      </c>
      <c r="AK117" s="148">
        <v>3.68</v>
      </c>
      <c r="AL117" s="148">
        <v>2.94</v>
      </c>
      <c r="AM117" s="149">
        <f t="shared" si="65"/>
        <v>952.9128</v>
      </c>
      <c r="AN117" s="148">
        <v>3.74</v>
      </c>
      <c r="AO117" s="148">
        <v>2.99</v>
      </c>
      <c r="AP117" s="149">
        <f t="shared" si="66"/>
        <v>1012.7728</v>
      </c>
      <c r="AQ117" s="148">
        <v>3.8</v>
      </c>
      <c r="AR117" s="148">
        <v>3.04</v>
      </c>
      <c r="AS117" s="149">
        <f t="shared" si="67"/>
        <v>1029.7087999999999</v>
      </c>
      <c r="AT117" s="148">
        <v>3.97</v>
      </c>
      <c r="AU117" s="148">
        <v>3.18</v>
      </c>
      <c r="AV117" s="149">
        <f t="shared" si="68"/>
        <v>464.28000000000003</v>
      </c>
      <c r="AW117" s="148">
        <v>4.13</v>
      </c>
      <c r="AX117" s="148">
        <v>3.3</v>
      </c>
      <c r="AY117" s="149">
        <f t="shared" si="51"/>
        <v>481.79999999999995</v>
      </c>
      <c r="AZ117" s="148">
        <v>4.13</v>
      </c>
      <c r="BA117" s="148">
        <v>3.75</v>
      </c>
      <c r="BB117" s="149">
        <f t="shared" si="69"/>
        <v>1215.45</v>
      </c>
    </row>
    <row r="118" spans="1:54" s="22" customFormat="1" ht="12">
      <c r="A118" s="26"/>
      <c r="B118" s="28" t="s">
        <v>46</v>
      </c>
      <c r="C118" s="151">
        <v>127</v>
      </c>
      <c r="D118" s="42">
        <v>2.42</v>
      </c>
      <c r="E118" s="23">
        <v>1.936</v>
      </c>
      <c r="F118" s="29">
        <f t="shared" si="60"/>
        <v>245.87199999999999</v>
      </c>
      <c r="G118" s="148">
        <v>2.78</v>
      </c>
      <c r="H118" s="148">
        <v>2.22</v>
      </c>
      <c r="I118" s="149">
        <f t="shared" si="61"/>
        <v>281.94</v>
      </c>
      <c r="J118" s="148">
        <v>2.78</v>
      </c>
      <c r="K118" s="153">
        <v>2.224</v>
      </c>
      <c r="L118" s="149">
        <f t="shared" si="62"/>
        <v>282.44800000000004</v>
      </c>
      <c r="M118" s="148">
        <v>2.9</v>
      </c>
      <c r="N118" s="148">
        <v>2.32</v>
      </c>
      <c r="O118" s="149">
        <f t="shared" si="63"/>
        <v>294.64</v>
      </c>
      <c r="P118" s="148">
        <v>2.9</v>
      </c>
      <c r="Q118" s="148">
        <v>2.32</v>
      </c>
      <c r="R118" s="149">
        <f t="shared" si="45"/>
        <v>294.64</v>
      </c>
      <c r="S118" s="148">
        <v>3.15</v>
      </c>
      <c r="T118" s="148">
        <v>2.52</v>
      </c>
      <c r="U118" s="149">
        <f t="shared" si="46"/>
        <v>320.04</v>
      </c>
      <c r="V118" s="148">
        <v>3.15</v>
      </c>
      <c r="W118" s="148">
        <v>2.52</v>
      </c>
      <c r="X118" s="149">
        <f t="shared" si="47"/>
        <v>320.04</v>
      </c>
      <c r="Y118" s="148">
        <v>3.37</v>
      </c>
      <c r="Z118" s="148">
        <v>2.7</v>
      </c>
      <c r="AA118" s="149">
        <f t="shared" si="48"/>
        <v>342.90000000000003</v>
      </c>
      <c r="AB118" s="148">
        <v>3.37</v>
      </c>
      <c r="AC118" s="148">
        <v>2.7</v>
      </c>
      <c r="AD118" s="149">
        <f t="shared" si="49"/>
        <v>342.90000000000003</v>
      </c>
      <c r="AE118" s="148">
        <v>2.54</v>
      </c>
      <c r="AF118" s="148">
        <v>2.83</v>
      </c>
      <c r="AG118" s="149">
        <f t="shared" si="50"/>
        <v>359.41</v>
      </c>
      <c r="AH118" s="148">
        <v>3.54</v>
      </c>
      <c r="AI118" s="148">
        <v>2.83</v>
      </c>
      <c r="AJ118" s="149">
        <f t="shared" si="64"/>
        <v>797.8902</v>
      </c>
      <c r="AK118" s="148">
        <v>3.68</v>
      </c>
      <c r="AL118" s="148">
        <v>2.94</v>
      </c>
      <c r="AM118" s="149">
        <f t="shared" si="65"/>
        <v>828.9036</v>
      </c>
      <c r="AN118" s="148">
        <v>3.74</v>
      </c>
      <c r="AO118" s="148">
        <v>2.99</v>
      </c>
      <c r="AP118" s="149">
        <f t="shared" si="66"/>
        <v>880.9736</v>
      </c>
      <c r="AQ118" s="148">
        <v>3.8</v>
      </c>
      <c r="AR118" s="148">
        <v>3.04</v>
      </c>
      <c r="AS118" s="149">
        <f t="shared" si="67"/>
        <v>895.7056</v>
      </c>
      <c r="AT118" s="148">
        <v>3.97</v>
      </c>
      <c r="AU118" s="148">
        <v>3.18</v>
      </c>
      <c r="AV118" s="149">
        <f t="shared" si="68"/>
        <v>403.86</v>
      </c>
      <c r="AW118" s="148">
        <v>4.13</v>
      </c>
      <c r="AX118" s="148">
        <v>3.3</v>
      </c>
      <c r="AY118" s="149">
        <f t="shared" si="51"/>
        <v>419.09999999999997</v>
      </c>
      <c r="AZ118" s="148">
        <v>4.13</v>
      </c>
      <c r="BA118" s="148">
        <v>3.75</v>
      </c>
      <c r="BB118" s="149">
        <f t="shared" si="69"/>
        <v>1057.275</v>
      </c>
    </row>
    <row r="119" spans="1:54" s="22" customFormat="1" ht="12" customHeight="1">
      <c r="A119" s="24" t="s">
        <v>38</v>
      </c>
      <c r="B119" s="28" t="s">
        <v>42</v>
      </c>
      <c r="C119" s="151">
        <v>440</v>
      </c>
      <c r="D119" s="42">
        <v>2.42</v>
      </c>
      <c r="E119" s="23">
        <v>1.936</v>
      </c>
      <c r="F119" s="29">
        <f t="shared" si="60"/>
        <v>851.8399999999999</v>
      </c>
      <c r="G119" s="148">
        <v>2.78</v>
      </c>
      <c r="H119" s="148">
        <v>2.22</v>
      </c>
      <c r="I119" s="149">
        <f t="shared" si="61"/>
        <v>976.8000000000001</v>
      </c>
      <c r="J119" s="148">
        <v>2.78</v>
      </c>
      <c r="K119" s="153">
        <v>2.224</v>
      </c>
      <c r="L119" s="149">
        <f t="shared" si="62"/>
        <v>978.5600000000001</v>
      </c>
      <c r="M119" s="148">
        <v>2.9</v>
      </c>
      <c r="N119" s="148">
        <v>2.32</v>
      </c>
      <c r="O119" s="149">
        <f t="shared" si="63"/>
        <v>1020.8</v>
      </c>
      <c r="P119" s="148">
        <v>2.9</v>
      </c>
      <c r="Q119" s="148">
        <v>2.32</v>
      </c>
      <c r="R119" s="149">
        <f t="shared" si="45"/>
        <v>1020.8</v>
      </c>
      <c r="S119" s="148">
        <v>3.15</v>
      </c>
      <c r="T119" s="148">
        <v>2.52</v>
      </c>
      <c r="U119" s="149">
        <f t="shared" si="46"/>
        <v>1108.8</v>
      </c>
      <c r="V119" s="148">
        <v>3.15</v>
      </c>
      <c r="W119" s="148">
        <v>2.52</v>
      </c>
      <c r="X119" s="149">
        <f t="shared" si="47"/>
        <v>1108.8</v>
      </c>
      <c r="Y119" s="148">
        <v>3.37</v>
      </c>
      <c r="Z119" s="148">
        <v>2.7</v>
      </c>
      <c r="AA119" s="149">
        <f t="shared" si="48"/>
        <v>1188</v>
      </c>
      <c r="AB119" s="148">
        <v>3.37</v>
      </c>
      <c r="AC119" s="148">
        <v>2.7</v>
      </c>
      <c r="AD119" s="149">
        <f t="shared" si="49"/>
        <v>1188</v>
      </c>
      <c r="AE119" s="148">
        <v>2.54</v>
      </c>
      <c r="AF119" s="148">
        <v>2.83</v>
      </c>
      <c r="AG119" s="149">
        <f t="shared" si="50"/>
        <v>1245.2</v>
      </c>
      <c r="AH119" s="148">
        <v>3.54</v>
      </c>
      <c r="AI119" s="148">
        <v>2.83</v>
      </c>
      <c r="AJ119" s="149">
        <f t="shared" si="64"/>
        <v>2764.344</v>
      </c>
      <c r="AK119" s="148">
        <v>3.68</v>
      </c>
      <c r="AL119" s="148">
        <v>2.94</v>
      </c>
      <c r="AM119" s="149">
        <f t="shared" si="65"/>
        <v>2871.7920000000004</v>
      </c>
      <c r="AN119" s="148">
        <v>3.74</v>
      </c>
      <c r="AO119" s="148">
        <v>2.99</v>
      </c>
      <c r="AP119" s="149">
        <f t="shared" si="66"/>
        <v>3052.192</v>
      </c>
      <c r="AQ119" s="148">
        <v>3.8</v>
      </c>
      <c r="AR119" s="148">
        <v>3.04</v>
      </c>
      <c r="AS119" s="149">
        <f t="shared" si="67"/>
        <v>3103.232</v>
      </c>
      <c r="AT119" s="148">
        <v>3.97</v>
      </c>
      <c r="AU119" s="148">
        <v>3.18</v>
      </c>
      <c r="AV119" s="149">
        <f t="shared" si="68"/>
        <v>1399.2</v>
      </c>
      <c r="AW119" s="148">
        <v>4.13</v>
      </c>
      <c r="AX119" s="148">
        <v>3.3</v>
      </c>
      <c r="AY119" s="149">
        <f t="shared" si="51"/>
        <v>1452</v>
      </c>
      <c r="AZ119" s="148">
        <v>4.13</v>
      </c>
      <c r="BA119" s="148">
        <v>3.75</v>
      </c>
      <c r="BB119" s="149">
        <f t="shared" si="69"/>
        <v>3663.0000000000005</v>
      </c>
    </row>
    <row r="120" spans="1:54" s="22" customFormat="1" ht="12" customHeight="1">
      <c r="A120" s="25"/>
      <c r="B120" s="28" t="s">
        <v>43</v>
      </c>
      <c r="C120" s="151">
        <v>273</v>
      </c>
      <c r="D120" s="42">
        <v>2.42</v>
      </c>
      <c r="E120" s="23">
        <v>1.936</v>
      </c>
      <c r="F120" s="29">
        <f t="shared" si="60"/>
        <v>528.528</v>
      </c>
      <c r="G120" s="148">
        <v>2.78</v>
      </c>
      <c r="H120" s="148">
        <v>2.22</v>
      </c>
      <c r="I120" s="149">
        <f t="shared" si="61"/>
        <v>606.0600000000001</v>
      </c>
      <c r="J120" s="148">
        <v>2.78</v>
      </c>
      <c r="K120" s="153">
        <v>2.224</v>
      </c>
      <c r="L120" s="149">
        <f t="shared" si="62"/>
        <v>607.152</v>
      </c>
      <c r="M120" s="148">
        <v>2.9</v>
      </c>
      <c r="N120" s="148">
        <v>2.32</v>
      </c>
      <c r="O120" s="149">
        <f t="shared" si="63"/>
        <v>633.3599999999999</v>
      </c>
      <c r="P120" s="148">
        <v>2.9</v>
      </c>
      <c r="Q120" s="148">
        <v>2.32</v>
      </c>
      <c r="R120" s="149">
        <f t="shared" si="45"/>
        <v>633.3599999999999</v>
      </c>
      <c r="S120" s="148">
        <v>3.15</v>
      </c>
      <c r="T120" s="148">
        <v>2.52</v>
      </c>
      <c r="U120" s="149">
        <f t="shared" si="46"/>
        <v>687.96</v>
      </c>
      <c r="V120" s="148">
        <v>3.15</v>
      </c>
      <c r="W120" s="148">
        <v>2.52</v>
      </c>
      <c r="X120" s="149">
        <f t="shared" si="47"/>
        <v>687.96</v>
      </c>
      <c r="Y120" s="148">
        <v>3.37</v>
      </c>
      <c r="Z120" s="148">
        <v>2.7</v>
      </c>
      <c r="AA120" s="149">
        <f t="shared" si="48"/>
        <v>737.1</v>
      </c>
      <c r="AB120" s="148">
        <v>3.37</v>
      </c>
      <c r="AC120" s="148">
        <v>2.7</v>
      </c>
      <c r="AD120" s="149">
        <f t="shared" si="49"/>
        <v>737.1</v>
      </c>
      <c r="AE120" s="148">
        <v>2.54</v>
      </c>
      <c r="AF120" s="148">
        <v>2.83</v>
      </c>
      <c r="AG120" s="149">
        <f t="shared" si="50"/>
        <v>772.59</v>
      </c>
      <c r="AH120" s="148">
        <v>3.54</v>
      </c>
      <c r="AI120" s="148">
        <v>2.83</v>
      </c>
      <c r="AJ120" s="149">
        <f t="shared" si="64"/>
        <v>1715.1498000000001</v>
      </c>
      <c r="AK120" s="148">
        <v>3.68</v>
      </c>
      <c r="AL120" s="148">
        <v>2.94</v>
      </c>
      <c r="AM120" s="149">
        <f t="shared" si="65"/>
        <v>1781.8164000000002</v>
      </c>
      <c r="AN120" s="148">
        <v>3.74</v>
      </c>
      <c r="AO120" s="148">
        <v>2.99</v>
      </c>
      <c r="AP120" s="149">
        <f t="shared" si="66"/>
        <v>1893.7463999999998</v>
      </c>
      <c r="AQ120" s="148">
        <v>3.8</v>
      </c>
      <c r="AR120" s="148">
        <v>3.04</v>
      </c>
      <c r="AS120" s="149">
        <f t="shared" si="67"/>
        <v>1925.4143999999997</v>
      </c>
      <c r="AT120" s="148">
        <v>3.97</v>
      </c>
      <c r="AU120" s="148">
        <v>3.18</v>
      </c>
      <c r="AV120" s="149">
        <f t="shared" si="68"/>
        <v>868.1400000000001</v>
      </c>
      <c r="AW120" s="148">
        <v>4.13</v>
      </c>
      <c r="AX120" s="148">
        <v>3.3</v>
      </c>
      <c r="AY120" s="149">
        <f t="shared" si="51"/>
        <v>900.9</v>
      </c>
      <c r="AZ120" s="148">
        <v>4.13</v>
      </c>
      <c r="BA120" s="148">
        <v>3.75</v>
      </c>
      <c r="BB120" s="149">
        <f t="shared" si="69"/>
        <v>2272.7250000000004</v>
      </c>
    </row>
    <row r="121" spans="1:54" s="22" customFormat="1" ht="12" customHeight="1">
      <c r="A121" s="26"/>
      <c r="B121" s="28" t="s">
        <v>44</v>
      </c>
      <c r="C121" s="151">
        <v>211</v>
      </c>
      <c r="D121" s="42">
        <v>2.42</v>
      </c>
      <c r="E121" s="23">
        <v>1.936</v>
      </c>
      <c r="F121" s="29">
        <f t="shared" si="60"/>
        <v>408.496</v>
      </c>
      <c r="G121" s="148">
        <v>2.78</v>
      </c>
      <c r="H121" s="148">
        <v>2.22</v>
      </c>
      <c r="I121" s="149">
        <f t="shared" si="61"/>
        <v>468.42</v>
      </c>
      <c r="J121" s="148">
        <v>2.78</v>
      </c>
      <c r="K121" s="153">
        <v>2.224</v>
      </c>
      <c r="L121" s="149">
        <f t="shared" si="62"/>
        <v>469.26400000000007</v>
      </c>
      <c r="M121" s="148">
        <v>2.9</v>
      </c>
      <c r="N121" s="148">
        <v>2.32</v>
      </c>
      <c r="O121" s="149">
        <f t="shared" si="63"/>
        <v>489.52</v>
      </c>
      <c r="P121" s="148">
        <v>2.9</v>
      </c>
      <c r="Q121" s="148">
        <v>2.32</v>
      </c>
      <c r="R121" s="149">
        <f t="shared" si="45"/>
        <v>489.52</v>
      </c>
      <c r="S121" s="148">
        <v>3.15</v>
      </c>
      <c r="T121" s="148">
        <v>2.52</v>
      </c>
      <c r="U121" s="149">
        <f t="shared" si="46"/>
        <v>531.72</v>
      </c>
      <c r="V121" s="148">
        <v>3.15</v>
      </c>
      <c r="W121" s="148">
        <v>2.52</v>
      </c>
      <c r="X121" s="149">
        <f t="shared" si="47"/>
        <v>531.72</v>
      </c>
      <c r="Y121" s="148">
        <v>3.37</v>
      </c>
      <c r="Z121" s="148">
        <v>2.7</v>
      </c>
      <c r="AA121" s="149">
        <f t="shared" si="48"/>
        <v>569.7</v>
      </c>
      <c r="AB121" s="148">
        <v>3.37</v>
      </c>
      <c r="AC121" s="148">
        <v>2.7</v>
      </c>
      <c r="AD121" s="149">
        <f t="shared" si="49"/>
        <v>569.7</v>
      </c>
      <c r="AE121" s="148">
        <v>2.54</v>
      </c>
      <c r="AF121" s="148">
        <v>2.83</v>
      </c>
      <c r="AG121" s="149">
        <f t="shared" si="50"/>
        <v>597.13</v>
      </c>
      <c r="AH121" s="148">
        <v>3.54</v>
      </c>
      <c r="AI121" s="148">
        <v>2.83</v>
      </c>
      <c r="AJ121" s="149">
        <f t="shared" si="64"/>
        <v>1325.6286</v>
      </c>
      <c r="AK121" s="148">
        <v>3.68</v>
      </c>
      <c r="AL121" s="148">
        <v>2.94</v>
      </c>
      <c r="AM121" s="149">
        <f t="shared" si="65"/>
        <v>1377.1548</v>
      </c>
      <c r="AN121" s="148">
        <v>3.74</v>
      </c>
      <c r="AO121" s="148">
        <v>2.99</v>
      </c>
      <c r="AP121" s="149">
        <f t="shared" si="66"/>
        <v>1463.6648</v>
      </c>
      <c r="AQ121" s="148">
        <v>3.8</v>
      </c>
      <c r="AR121" s="148">
        <v>3.04</v>
      </c>
      <c r="AS121" s="149">
        <f t="shared" si="67"/>
        <v>1488.1408</v>
      </c>
      <c r="AT121" s="148">
        <v>3.97</v>
      </c>
      <c r="AU121" s="148">
        <v>3.18</v>
      </c>
      <c r="AV121" s="149">
        <f t="shared" si="68"/>
        <v>670.98</v>
      </c>
      <c r="AW121" s="148">
        <v>4.13</v>
      </c>
      <c r="AX121" s="148">
        <v>3.3</v>
      </c>
      <c r="AY121" s="149">
        <f t="shared" si="51"/>
        <v>696.3</v>
      </c>
      <c r="AZ121" s="148">
        <v>4.13</v>
      </c>
      <c r="BA121" s="148">
        <v>3.75</v>
      </c>
      <c r="BB121" s="149">
        <f t="shared" si="69"/>
        <v>1756.575</v>
      </c>
    </row>
    <row r="122" spans="1:54" s="22" customFormat="1" ht="12" customHeight="1">
      <c r="A122" s="26"/>
      <c r="B122" s="28" t="s">
        <v>45</v>
      </c>
      <c r="C122" s="151">
        <v>172</v>
      </c>
      <c r="D122" s="42">
        <v>2.42</v>
      </c>
      <c r="E122" s="23">
        <v>1.936</v>
      </c>
      <c r="F122" s="29">
        <f t="shared" si="60"/>
        <v>332.99199999999996</v>
      </c>
      <c r="G122" s="148">
        <v>2.78</v>
      </c>
      <c r="H122" s="148">
        <v>2.22</v>
      </c>
      <c r="I122" s="149">
        <f t="shared" si="61"/>
        <v>381.84000000000003</v>
      </c>
      <c r="J122" s="148">
        <v>2.78</v>
      </c>
      <c r="K122" s="153">
        <v>2.224</v>
      </c>
      <c r="L122" s="149">
        <f t="shared" si="62"/>
        <v>382.528</v>
      </c>
      <c r="M122" s="148">
        <v>2.9</v>
      </c>
      <c r="N122" s="148">
        <v>2.32</v>
      </c>
      <c r="O122" s="149">
        <f t="shared" si="63"/>
        <v>399.03999999999996</v>
      </c>
      <c r="P122" s="148">
        <v>2.9</v>
      </c>
      <c r="Q122" s="148">
        <v>2.32</v>
      </c>
      <c r="R122" s="149">
        <f t="shared" si="45"/>
        <v>399.03999999999996</v>
      </c>
      <c r="S122" s="148">
        <v>3.15</v>
      </c>
      <c r="T122" s="148">
        <v>2.52</v>
      </c>
      <c r="U122" s="149">
        <f t="shared" si="46"/>
        <v>433.44</v>
      </c>
      <c r="V122" s="148">
        <v>3.15</v>
      </c>
      <c r="W122" s="148">
        <v>2.52</v>
      </c>
      <c r="X122" s="149">
        <f t="shared" si="47"/>
        <v>433.44</v>
      </c>
      <c r="Y122" s="148">
        <v>3.37</v>
      </c>
      <c r="Z122" s="148">
        <v>2.7</v>
      </c>
      <c r="AA122" s="149">
        <f t="shared" si="48"/>
        <v>464.40000000000003</v>
      </c>
      <c r="AB122" s="148">
        <v>3.37</v>
      </c>
      <c r="AC122" s="148">
        <v>2.7</v>
      </c>
      <c r="AD122" s="149">
        <f t="shared" si="49"/>
        <v>464.40000000000003</v>
      </c>
      <c r="AE122" s="148">
        <v>2.54</v>
      </c>
      <c r="AF122" s="148">
        <v>2.83</v>
      </c>
      <c r="AG122" s="149">
        <f t="shared" si="50"/>
        <v>486.76</v>
      </c>
      <c r="AH122" s="148">
        <v>3.54</v>
      </c>
      <c r="AI122" s="148">
        <v>2.83</v>
      </c>
      <c r="AJ122" s="149">
        <f t="shared" si="64"/>
        <v>1080.6072000000001</v>
      </c>
      <c r="AK122" s="148">
        <v>3.68</v>
      </c>
      <c r="AL122" s="148">
        <v>2.94</v>
      </c>
      <c r="AM122" s="149">
        <f t="shared" si="65"/>
        <v>1122.6096</v>
      </c>
      <c r="AN122" s="148">
        <v>3.74</v>
      </c>
      <c r="AO122" s="148">
        <v>2.99</v>
      </c>
      <c r="AP122" s="149">
        <f t="shared" si="66"/>
        <v>1193.1296</v>
      </c>
      <c r="AQ122" s="148">
        <v>3.8</v>
      </c>
      <c r="AR122" s="148">
        <v>3.04</v>
      </c>
      <c r="AS122" s="149">
        <f t="shared" si="67"/>
        <v>1213.0816</v>
      </c>
      <c r="AT122" s="148">
        <v>3.97</v>
      </c>
      <c r="AU122" s="148">
        <v>3.18</v>
      </c>
      <c r="AV122" s="149">
        <f t="shared" si="68"/>
        <v>546.96</v>
      </c>
      <c r="AW122" s="148">
        <v>4.13</v>
      </c>
      <c r="AX122" s="148">
        <v>3.3</v>
      </c>
      <c r="AY122" s="149">
        <f t="shared" si="51"/>
        <v>567.6</v>
      </c>
      <c r="AZ122" s="148">
        <v>4.13</v>
      </c>
      <c r="BA122" s="148">
        <v>3.75</v>
      </c>
      <c r="BB122" s="149">
        <f t="shared" si="69"/>
        <v>1431.9</v>
      </c>
    </row>
    <row r="123" spans="1:54" s="22" customFormat="1" ht="12" customHeight="1">
      <c r="A123" s="26"/>
      <c r="B123" s="28" t="s">
        <v>46</v>
      </c>
      <c r="C123" s="151">
        <v>150</v>
      </c>
      <c r="D123" s="42">
        <v>2.42</v>
      </c>
      <c r="E123" s="23">
        <v>1.936</v>
      </c>
      <c r="F123" s="29">
        <f t="shared" si="60"/>
        <v>290.4</v>
      </c>
      <c r="G123" s="148">
        <v>2.78</v>
      </c>
      <c r="H123" s="148">
        <v>2.22</v>
      </c>
      <c r="I123" s="149">
        <f t="shared" si="61"/>
        <v>333.00000000000006</v>
      </c>
      <c r="J123" s="148">
        <v>2.78</v>
      </c>
      <c r="K123" s="153">
        <v>2.224</v>
      </c>
      <c r="L123" s="149">
        <f t="shared" si="62"/>
        <v>333.6</v>
      </c>
      <c r="M123" s="148">
        <v>2.9</v>
      </c>
      <c r="N123" s="148">
        <v>2.32</v>
      </c>
      <c r="O123" s="149">
        <f t="shared" si="63"/>
        <v>348</v>
      </c>
      <c r="P123" s="148">
        <v>2.9</v>
      </c>
      <c r="Q123" s="148">
        <v>2.32</v>
      </c>
      <c r="R123" s="149">
        <f t="shared" si="45"/>
        <v>348</v>
      </c>
      <c r="S123" s="148">
        <v>3.15</v>
      </c>
      <c r="T123" s="148">
        <v>2.52</v>
      </c>
      <c r="U123" s="149">
        <f t="shared" si="46"/>
        <v>378</v>
      </c>
      <c r="V123" s="148">
        <v>3.15</v>
      </c>
      <c r="W123" s="148">
        <v>2.52</v>
      </c>
      <c r="X123" s="149">
        <f t="shared" si="47"/>
        <v>378</v>
      </c>
      <c r="Y123" s="148">
        <v>3.37</v>
      </c>
      <c r="Z123" s="148">
        <v>2.7</v>
      </c>
      <c r="AA123" s="149">
        <f t="shared" si="48"/>
        <v>405</v>
      </c>
      <c r="AB123" s="148">
        <v>3.37</v>
      </c>
      <c r="AC123" s="148">
        <v>2.7</v>
      </c>
      <c r="AD123" s="149">
        <f t="shared" si="49"/>
        <v>405</v>
      </c>
      <c r="AE123" s="148">
        <v>2.54</v>
      </c>
      <c r="AF123" s="148">
        <v>2.83</v>
      </c>
      <c r="AG123" s="149">
        <f t="shared" si="50"/>
        <v>424.5</v>
      </c>
      <c r="AH123" s="148">
        <v>3.54</v>
      </c>
      <c r="AI123" s="148">
        <v>2.83</v>
      </c>
      <c r="AJ123" s="149">
        <f t="shared" si="64"/>
        <v>942.3900000000002</v>
      </c>
      <c r="AK123" s="148">
        <v>3.68</v>
      </c>
      <c r="AL123" s="148">
        <v>2.94</v>
      </c>
      <c r="AM123" s="149">
        <f t="shared" si="65"/>
        <v>979.0200000000001</v>
      </c>
      <c r="AN123" s="148">
        <v>3.74</v>
      </c>
      <c r="AO123" s="148">
        <v>2.99</v>
      </c>
      <c r="AP123" s="149">
        <f t="shared" si="66"/>
        <v>1040.52</v>
      </c>
      <c r="AQ123" s="148">
        <v>3.8</v>
      </c>
      <c r="AR123" s="148">
        <v>3.04</v>
      </c>
      <c r="AS123" s="149">
        <f t="shared" si="67"/>
        <v>1057.92</v>
      </c>
      <c r="AT123" s="148">
        <v>3.97</v>
      </c>
      <c r="AU123" s="148">
        <v>3.18</v>
      </c>
      <c r="AV123" s="149">
        <f t="shared" si="68"/>
        <v>477</v>
      </c>
      <c r="AW123" s="148">
        <v>4.13</v>
      </c>
      <c r="AX123" s="148">
        <v>3.3</v>
      </c>
      <c r="AY123" s="149">
        <f t="shared" si="51"/>
        <v>495</v>
      </c>
      <c r="AZ123" s="148">
        <v>4.13</v>
      </c>
      <c r="BA123" s="148">
        <v>3.75</v>
      </c>
      <c r="BB123" s="149">
        <f t="shared" si="69"/>
        <v>1248.7500000000002</v>
      </c>
    </row>
    <row r="124" spans="1:54" s="22" customFormat="1" ht="12">
      <c r="A124" s="24" t="s">
        <v>39</v>
      </c>
      <c r="B124" s="28" t="s">
        <v>42</v>
      </c>
      <c r="C124" s="151">
        <v>482</v>
      </c>
      <c r="D124" s="42">
        <v>2.42</v>
      </c>
      <c r="E124" s="23">
        <v>1.936</v>
      </c>
      <c r="F124" s="29">
        <f t="shared" si="60"/>
        <v>933.1519999999999</v>
      </c>
      <c r="G124" s="148">
        <v>2.78</v>
      </c>
      <c r="H124" s="148">
        <v>2.22</v>
      </c>
      <c r="I124" s="149">
        <f t="shared" si="61"/>
        <v>1070.0400000000002</v>
      </c>
      <c r="J124" s="148">
        <v>2.78</v>
      </c>
      <c r="K124" s="153">
        <v>2.224</v>
      </c>
      <c r="L124" s="149">
        <f t="shared" si="62"/>
        <v>1071.968</v>
      </c>
      <c r="M124" s="148">
        <v>2.9</v>
      </c>
      <c r="N124" s="148">
        <v>2.32</v>
      </c>
      <c r="O124" s="149">
        <f t="shared" si="63"/>
        <v>1118.24</v>
      </c>
      <c r="P124" s="148">
        <v>2.9</v>
      </c>
      <c r="Q124" s="148">
        <v>2.32</v>
      </c>
      <c r="R124" s="149">
        <f t="shared" si="45"/>
        <v>1118.24</v>
      </c>
      <c r="S124" s="148">
        <v>3.15</v>
      </c>
      <c r="T124" s="148">
        <v>2.52</v>
      </c>
      <c r="U124" s="149">
        <f t="shared" si="46"/>
        <v>1214.64</v>
      </c>
      <c r="V124" s="148">
        <v>3.15</v>
      </c>
      <c r="W124" s="148">
        <v>2.52</v>
      </c>
      <c r="X124" s="149">
        <f t="shared" si="47"/>
        <v>1214.64</v>
      </c>
      <c r="Y124" s="148">
        <v>3.37</v>
      </c>
      <c r="Z124" s="148">
        <v>2.7</v>
      </c>
      <c r="AA124" s="149">
        <f t="shared" si="48"/>
        <v>1301.4</v>
      </c>
      <c r="AB124" s="148">
        <v>3.37</v>
      </c>
      <c r="AC124" s="148">
        <v>2.7</v>
      </c>
      <c r="AD124" s="149">
        <f t="shared" si="49"/>
        <v>1301.4</v>
      </c>
      <c r="AE124" s="148">
        <v>2.54</v>
      </c>
      <c r="AF124" s="148">
        <v>2.83</v>
      </c>
      <c r="AG124" s="149">
        <f t="shared" si="50"/>
        <v>1364.06</v>
      </c>
      <c r="AH124" s="148">
        <v>3.54</v>
      </c>
      <c r="AI124" s="148">
        <v>2.83</v>
      </c>
      <c r="AJ124" s="149">
        <f t="shared" si="64"/>
        <v>3028.2132000000006</v>
      </c>
      <c r="AK124" s="148">
        <v>3.68</v>
      </c>
      <c r="AL124" s="148">
        <v>2.94</v>
      </c>
      <c r="AM124" s="149">
        <f t="shared" si="65"/>
        <v>3145.9176000000007</v>
      </c>
      <c r="AN124" s="148">
        <v>3.74</v>
      </c>
      <c r="AO124" s="148">
        <v>2.99</v>
      </c>
      <c r="AP124" s="149">
        <f t="shared" si="66"/>
        <v>3343.5376</v>
      </c>
      <c r="AQ124" s="148">
        <v>3.8</v>
      </c>
      <c r="AR124" s="148">
        <v>3.04</v>
      </c>
      <c r="AS124" s="149">
        <f t="shared" si="67"/>
        <v>3399.4496</v>
      </c>
      <c r="AT124" s="148">
        <v>3.97</v>
      </c>
      <c r="AU124" s="148">
        <v>3.18</v>
      </c>
      <c r="AV124" s="149">
        <f t="shared" si="68"/>
        <v>1532.76</v>
      </c>
      <c r="AW124" s="148">
        <v>4.13</v>
      </c>
      <c r="AX124" s="148">
        <v>3.3</v>
      </c>
      <c r="AY124" s="149">
        <f t="shared" si="51"/>
        <v>1590.6</v>
      </c>
      <c r="AZ124" s="148">
        <v>4.13</v>
      </c>
      <c r="BA124" s="148">
        <v>3.75</v>
      </c>
      <c r="BB124" s="149">
        <f t="shared" si="69"/>
        <v>4012.6500000000005</v>
      </c>
    </row>
    <row r="125" spans="1:54" s="22" customFormat="1" ht="12">
      <c r="A125" s="25"/>
      <c r="B125" s="28" t="s">
        <v>43</v>
      </c>
      <c r="C125" s="151">
        <v>299</v>
      </c>
      <c r="D125" s="42">
        <v>2.42</v>
      </c>
      <c r="E125" s="23">
        <v>1.936</v>
      </c>
      <c r="F125" s="29">
        <f t="shared" si="60"/>
        <v>578.864</v>
      </c>
      <c r="G125" s="148">
        <v>2.78</v>
      </c>
      <c r="H125" s="148">
        <v>2.22</v>
      </c>
      <c r="I125" s="149">
        <f t="shared" si="61"/>
        <v>663.7800000000001</v>
      </c>
      <c r="J125" s="148">
        <v>2.78</v>
      </c>
      <c r="K125" s="153">
        <v>2.224</v>
      </c>
      <c r="L125" s="149">
        <f t="shared" si="62"/>
        <v>664.9760000000001</v>
      </c>
      <c r="M125" s="148">
        <v>2.9</v>
      </c>
      <c r="N125" s="148">
        <v>2.32</v>
      </c>
      <c r="O125" s="149">
        <f t="shared" si="63"/>
        <v>693.68</v>
      </c>
      <c r="P125" s="148">
        <v>2.9</v>
      </c>
      <c r="Q125" s="148">
        <v>2.32</v>
      </c>
      <c r="R125" s="149">
        <f t="shared" si="45"/>
        <v>693.68</v>
      </c>
      <c r="S125" s="148">
        <v>3.15</v>
      </c>
      <c r="T125" s="148">
        <v>2.52</v>
      </c>
      <c r="U125" s="149">
        <f t="shared" si="46"/>
        <v>753.48</v>
      </c>
      <c r="V125" s="148">
        <v>3.15</v>
      </c>
      <c r="W125" s="148">
        <v>2.52</v>
      </c>
      <c r="X125" s="149">
        <f t="shared" si="47"/>
        <v>753.48</v>
      </c>
      <c r="Y125" s="148">
        <v>3.37</v>
      </c>
      <c r="Z125" s="148">
        <v>2.7</v>
      </c>
      <c r="AA125" s="149">
        <f t="shared" si="48"/>
        <v>807.3000000000001</v>
      </c>
      <c r="AB125" s="148">
        <v>3.37</v>
      </c>
      <c r="AC125" s="148">
        <v>2.7</v>
      </c>
      <c r="AD125" s="149">
        <f t="shared" si="49"/>
        <v>807.3000000000001</v>
      </c>
      <c r="AE125" s="148">
        <v>2.54</v>
      </c>
      <c r="AF125" s="148">
        <v>2.83</v>
      </c>
      <c r="AG125" s="149">
        <f t="shared" si="50"/>
        <v>846.1700000000001</v>
      </c>
      <c r="AH125" s="148">
        <v>3.54</v>
      </c>
      <c r="AI125" s="148">
        <v>2.83</v>
      </c>
      <c r="AJ125" s="149">
        <f t="shared" si="64"/>
        <v>1878.4974000000002</v>
      </c>
      <c r="AK125" s="148">
        <v>3.68</v>
      </c>
      <c r="AL125" s="148">
        <v>2.94</v>
      </c>
      <c r="AM125" s="149">
        <f t="shared" si="65"/>
        <v>1951.5132000000003</v>
      </c>
      <c r="AN125" s="148">
        <v>3.74</v>
      </c>
      <c r="AO125" s="148">
        <v>2.99</v>
      </c>
      <c r="AP125" s="149">
        <f t="shared" si="66"/>
        <v>2074.1032</v>
      </c>
      <c r="AQ125" s="148">
        <v>3.8</v>
      </c>
      <c r="AR125" s="148">
        <v>3.04</v>
      </c>
      <c r="AS125" s="149">
        <f t="shared" si="67"/>
        <v>2108.7871999999998</v>
      </c>
      <c r="AT125" s="148">
        <v>3.97</v>
      </c>
      <c r="AU125" s="148">
        <v>3.18</v>
      </c>
      <c r="AV125" s="149">
        <f t="shared" si="68"/>
        <v>950.82</v>
      </c>
      <c r="AW125" s="148">
        <v>4.13</v>
      </c>
      <c r="AX125" s="148">
        <v>3.3</v>
      </c>
      <c r="AY125" s="149">
        <f t="shared" si="51"/>
        <v>986.6999999999999</v>
      </c>
      <c r="AZ125" s="148">
        <v>4.13</v>
      </c>
      <c r="BA125" s="148">
        <v>3.75</v>
      </c>
      <c r="BB125" s="149">
        <f t="shared" si="69"/>
        <v>2489.175</v>
      </c>
    </row>
    <row r="126" spans="1:54" s="22" customFormat="1" ht="12">
      <c r="A126" s="25"/>
      <c r="B126" s="28" t="s">
        <v>44</v>
      </c>
      <c r="C126" s="151">
        <v>231</v>
      </c>
      <c r="D126" s="42">
        <v>2.42</v>
      </c>
      <c r="E126" s="23">
        <v>1.936</v>
      </c>
      <c r="F126" s="29">
        <f t="shared" si="60"/>
        <v>447.216</v>
      </c>
      <c r="G126" s="148">
        <v>2.78</v>
      </c>
      <c r="H126" s="148">
        <v>2.22</v>
      </c>
      <c r="I126" s="149">
        <f t="shared" si="61"/>
        <v>512.82</v>
      </c>
      <c r="J126" s="148">
        <v>2.78</v>
      </c>
      <c r="K126" s="153">
        <v>2.224</v>
      </c>
      <c r="L126" s="149">
        <f t="shared" si="62"/>
        <v>513.744</v>
      </c>
      <c r="M126" s="148">
        <v>2.9</v>
      </c>
      <c r="N126" s="148">
        <v>2.32</v>
      </c>
      <c r="O126" s="149">
        <f t="shared" si="63"/>
        <v>535.92</v>
      </c>
      <c r="P126" s="148">
        <v>2.9</v>
      </c>
      <c r="Q126" s="148">
        <v>2.32</v>
      </c>
      <c r="R126" s="149">
        <f t="shared" si="45"/>
        <v>535.92</v>
      </c>
      <c r="S126" s="148">
        <v>3.15</v>
      </c>
      <c r="T126" s="148">
        <v>2.52</v>
      </c>
      <c r="U126" s="149">
        <f t="shared" si="46"/>
        <v>582.12</v>
      </c>
      <c r="V126" s="148">
        <v>3.15</v>
      </c>
      <c r="W126" s="148">
        <v>2.52</v>
      </c>
      <c r="X126" s="149">
        <f t="shared" si="47"/>
        <v>582.12</v>
      </c>
      <c r="Y126" s="148">
        <v>3.37</v>
      </c>
      <c r="Z126" s="148">
        <v>2.7</v>
      </c>
      <c r="AA126" s="149">
        <f t="shared" si="48"/>
        <v>623.7</v>
      </c>
      <c r="AB126" s="148">
        <v>3.37</v>
      </c>
      <c r="AC126" s="148">
        <v>2.7</v>
      </c>
      <c r="AD126" s="149">
        <f t="shared" si="49"/>
        <v>623.7</v>
      </c>
      <c r="AE126" s="148">
        <v>2.54</v>
      </c>
      <c r="AF126" s="148">
        <v>2.83</v>
      </c>
      <c r="AG126" s="149">
        <f t="shared" si="50"/>
        <v>653.73</v>
      </c>
      <c r="AH126" s="148">
        <v>3.54</v>
      </c>
      <c r="AI126" s="148">
        <v>2.83</v>
      </c>
      <c r="AJ126" s="149">
        <f t="shared" si="64"/>
        <v>1451.2806000000003</v>
      </c>
      <c r="AK126" s="148">
        <v>3.68</v>
      </c>
      <c r="AL126" s="148">
        <v>2.94</v>
      </c>
      <c r="AM126" s="149">
        <f t="shared" si="65"/>
        <v>1507.6908</v>
      </c>
      <c r="AN126" s="148">
        <v>3.74</v>
      </c>
      <c r="AO126" s="148">
        <v>2.99</v>
      </c>
      <c r="AP126" s="149">
        <f t="shared" si="66"/>
        <v>1602.4008</v>
      </c>
      <c r="AQ126" s="148">
        <v>3.8</v>
      </c>
      <c r="AR126" s="148">
        <v>3.04</v>
      </c>
      <c r="AS126" s="149">
        <f t="shared" si="67"/>
        <v>1629.1968</v>
      </c>
      <c r="AT126" s="148">
        <v>3.97</v>
      </c>
      <c r="AU126" s="148">
        <v>3.18</v>
      </c>
      <c r="AV126" s="149">
        <f t="shared" si="68"/>
        <v>734.58</v>
      </c>
      <c r="AW126" s="148">
        <v>4.13</v>
      </c>
      <c r="AX126" s="148">
        <v>3.3</v>
      </c>
      <c r="AY126" s="149">
        <f t="shared" si="51"/>
        <v>762.3</v>
      </c>
      <c r="AZ126" s="148">
        <v>4.13</v>
      </c>
      <c r="BA126" s="148">
        <v>3.75</v>
      </c>
      <c r="BB126" s="149">
        <f t="shared" si="69"/>
        <v>1923.0750000000003</v>
      </c>
    </row>
    <row r="127" spans="1:54" s="22" customFormat="1" ht="12">
      <c r="A127" s="26"/>
      <c r="B127" s="28" t="s">
        <v>45</v>
      </c>
      <c r="C127" s="151">
        <v>188</v>
      </c>
      <c r="D127" s="42">
        <v>2.42</v>
      </c>
      <c r="E127" s="23">
        <v>1.936</v>
      </c>
      <c r="F127" s="29">
        <f t="shared" si="60"/>
        <v>363.96799999999996</v>
      </c>
      <c r="G127" s="148">
        <v>2.78</v>
      </c>
      <c r="H127" s="148">
        <v>2.22</v>
      </c>
      <c r="I127" s="149">
        <f t="shared" si="61"/>
        <v>417.36</v>
      </c>
      <c r="J127" s="148">
        <v>2.78</v>
      </c>
      <c r="K127" s="153">
        <v>2.224</v>
      </c>
      <c r="L127" s="149">
        <f t="shared" si="62"/>
        <v>418.112</v>
      </c>
      <c r="M127" s="148">
        <v>2.9</v>
      </c>
      <c r="N127" s="148">
        <v>2.32</v>
      </c>
      <c r="O127" s="149">
        <f t="shared" si="63"/>
        <v>436.15999999999997</v>
      </c>
      <c r="P127" s="148">
        <v>2.9</v>
      </c>
      <c r="Q127" s="148">
        <v>2.32</v>
      </c>
      <c r="R127" s="149">
        <f t="shared" si="45"/>
        <v>436.15999999999997</v>
      </c>
      <c r="S127" s="148">
        <v>3.15</v>
      </c>
      <c r="T127" s="148">
        <v>2.52</v>
      </c>
      <c r="U127" s="149">
        <f t="shared" si="46"/>
        <v>473.76</v>
      </c>
      <c r="V127" s="148">
        <v>3.15</v>
      </c>
      <c r="W127" s="148">
        <v>2.52</v>
      </c>
      <c r="X127" s="149">
        <f t="shared" si="47"/>
        <v>473.76</v>
      </c>
      <c r="Y127" s="148">
        <v>3.37</v>
      </c>
      <c r="Z127" s="148">
        <v>2.7</v>
      </c>
      <c r="AA127" s="149">
        <f t="shared" si="48"/>
        <v>507.6</v>
      </c>
      <c r="AB127" s="148">
        <v>3.37</v>
      </c>
      <c r="AC127" s="148">
        <v>2.7</v>
      </c>
      <c r="AD127" s="149">
        <f t="shared" si="49"/>
        <v>507.6</v>
      </c>
      <c r="AE127" s="148">
        <v>2.54</v>
      </c>
      <c r="AF127" s="148">
        <v>2.83</v>
      </c>
      <c r="AG127" s="149">
        <f t="shared" si="50"/>
        <v>532.04</v>
      </c>
      <c r="AH127" s="148">
        <v>3.54</v>
      </c>
      <c r="AI127" s="148">
        <v>2.83</v>
      </c>
      <c r="AJ127" s="149">
        <f t="shared" si="64"/>
        <v>1181.1288</v>
      </c>
      <c r="AK127" s="148">
        <v>3.68</v>
      </c>
      <c r="AL127" s="148">
        <v>2.94</v>
      </c>
      <c r="AM127" s="149">
        <f t="shared" si="65"/>
        <v>1227.0384</v>
      </c>
      <c r="AN127" s="148">
        <v>3.74</v>
      </c>
      <c r="AO127" s="148">
        <v>2.99</v>
      </c>
      <c r="AP127" s="149">
        <f t="shared" si="66"/>
        <v>1304.1184</v>
      </c>
      <c r="AQ127" s="148">
        <v>3.8</v>
      </c>
      <c r="AR127" s="148">
        <v>3.04</v>
      </c>
      <c r="AS127" s="149">
        <f t="shared" si="67"/>
        <v>1325.9263999999998</v>
      </c>
      <c r="AT127" s="148">
        <v>3.97</v>
      </c>
      <c r="AU127" s="148">
        <v>3.18</v>
      </c>
      <c r="AV127" s="149">
        <f t="shared" si="68"/>
        <v>597.84</v>
      </c>
      <c r="AW127" s="148">
        <v>4.13</v>
      </c>
      <c r="AX127" s="148">
        <v>3.3</v>
      </c>
      <c r="AY127" s="149">
        <f t="shared" si="51"/>
        <v>620.4</v>
      </c>
      <c r="AZ127" s="148">
        <v>4.13</v>
      </c>
      <c r="BA127" s="148">
        <v>3.75</v>
      </c>
      <c r="BB127" s="149">
        <f t="shared" si="69"/>
        <v>1565.1000000000001</v>
      </c>
    </row>
    <row r="128" spans="1:54" s="22" customFormat="1" ht="12">
      <c r="A128" s="26"/>
      <c r="B128" s="28" t="s">
        <v>46</v>
      </c>
      <c r="C128" s="151">
        <v>164</v>
      </c>
      <c r="D128" s="42">
        <v>2.42</v>
      </c>
      <c r="E128" s="23">
        <v>1.936</v>
      </c>
      <c r="F128" s="29">
        <f t="shared" si="60"/>
        <v>317.504</v>
      </c>
      <c r="G128" s="148">
        <v>2.78</v>
      </c>
      <c r="H128" s="148">
        <v>2.22</v>
      </c>
      <c r="I128" s="149">
        <f t="shared" si="61"/>
        <v>364.08000000000004</v>
      </c>
      <c r="J128" s="148">
        <v>2.78</v>
      </c>
      <c r="K128" s="153">
        <v>2.224</v>
      </c>
      <c r="L128" s="149">
        <f t="shared" si="62"/>
        <v>364.73600000000005</v>
      </c>
      <c r="M128" s="148">
        <v>2.9</v>
      </c>
      <c r="N128" s="148">
        <v>2.32</v>
      </c>
      <c r="O128" s="149">
        <f t="shared" si="63"/>
        <v>380.47999999999996</v>
      </c>
      <c r="P128" s="148">
        <v>2.9</v>
      </c>
      <c r="Q128" s="148">
        <v>2.32</v>
      </c>
      <c r="R128" s="149">
        <f t="shared" si="45"/>
        <v>380.47999999999996</v>
      </c>
      <c r="S128" s="148">
        <v>3.15</v>
      </c>
      <c r="T128" s="148">
        <v>2.52</v>
      </c>
      <c r="U128" s="149">
        <f t="shared" si="46"/>
        <v>413.28000000000003</v>
      </c>
      <c r="V128" s="148">
        <v>3.15</v>
      </c>
      <c r="W128" s="148">
        <v>2.52</v>
      </c>
      <c r="X128" s="149">
        <f t="shared" si="47"/>
        <v>413.28000000000003</v>
      </c>
      <c r="Y128" s="148">
        <v>3.37</v>
      </c>
      <c r="Z128" s="148">
        <v>2.7</v>
      </c>
      <c r="AA128" s="149">
        <f t="shared" si="48"/>
        <v>442.8</v>
      </c>
      <c r="AB128" s="148">
        <v>3.37</v>
      </c>
      <c r="AC128" s="148">
        <v>2.7</v>
      </c>
      <c r="AD128" s="149">
        <f t="shared" si="49"/>
        <v>442.8</v>
      </c>
      <c r="AE128" s="148">
        <v>2.54</v>
      </c>
      <c r="AF128" s="148">
        <v>2.83</v>
      </c>
      <c r="AG128" s="149">
        <f t="shared" si="50"/>
        <v>464.12</v>
      </c>
      <c r="AH128" s="148">
        <v>3.54</v>
      </c>
      <c r="AI128" s="148">
        <v>2.83</v>
      </c>
      <c r="AJ128" s="149">
        <f t="shared" si="64"/>
        <v>1030.3464000000001</v>
      </c>
      <c r="AK128" s="148">
        <v>3.68</v>
      </c>
      <c r="AL128" s="148">
        <v>2.94</v>
      </c>
      <c r="AM128" s="149">
        <f t="shared" si="65"/>
        <v>1070.3952000000002</v>
      </c>
      <c r="AN128" s="148">
        <v>3.74</v>
      </c>
      <c r="AO128" s="148">
        <v>2.99</v>
      </c>
      <c r="AP128" s="149">
        <f t="shared" si="66"/>
        <v>1137.6352</v>
      </c>
      <c r="AQ128" s="148">
        <v>3.8</v>
      </c>
      <c r="AR128" s="148">
        <v>3.04</v>
      </c>
      <c r="AS128" s="149">
        <f t="shared" si="67"/>
        <v>1156.6591999999998</v>
      </c>
      <c r="AT128" s="148">
        <v>3.97</v>
      </c>
      <c r="AU128" s="148">
        <v>3.18</v>
      </c>
      <c r="AV128" s="149">
        <f t="shared" si="68"/>
        <v>521.52</v>
      </c>
      <c r="AW128" s="148">
        <v>4.13</v>
      </c>
      <c r="AX128" s="148">
        <v>3.3</v>
      </c>
      <c r="AY128" s="149">
        <f t="shared" si="51"/>
        <v>541.1999999999999</v>
      </c>
      <c r="AZ128" s="148">
        <v>4.13</v>
      </c>
      <c r="BA128" s="148">
        <v>3.75</v>
      </c>
      <c r="BB128" s="149">
        <f t="shared" si="69"/>
        <v>1365.3000000000002</v>
      </c>
    </row>
    <row r="129" spans="1:54" s="22" customFormat="1" ht="12">
      <c r="A129" s="24" t="s">
        <v>40</v>
      </c>
      <c r="B129" s="28" t="s">
        <v>42</v>
      </c>
      <c r="C129" s="151">
        <v>511</v>
      </c>
      <c r="D129" s="42">
        <v>2.42</v>
      </c>
      <c r="E129" s="23">
        <v>1.936</v>
      </c>
      <c r="F129" s="29">
        <f t="shared" si="60"/>
        <v>989.2959999999999</v>
      </c>
      <c r="G129" s="148">
        <v>2.78</v>
      </c>
      <c r="H129" s="148">
        <v>2.22</v>
      </c>
      <c r="I129" s="149">
        <f t="shared" si="61"/>
        <v>1134.42</v>
      </c>
      <c r="J129" s="148">
        <v>2.78</v>
      </c>
      <c r="K129" s="153">
        <v>2.224</v>
      </c>
      <c r="L129" s="149">
        <f t="shared" si="62"/>
        <v>1136.4640000000002</v>
      </c>
      <c r="M129" s="148">
        <v>2.9</v>
      </c>
      <c r="N129" s="148">
        <v>2.32</v>
      </c>
      <c r="O129" s="149">
        <f t="shared" si="63"/>
        <v>1185.52</v>
      </c>
      <c r="P129" s="148">
        <v>2.9</v>
      </c>
      <c r="Q129" s="148">
        <v>2.32</v>
      </c>
      <c r="R129" s="149">
        <f t="shared" si="45"/>
        <v>1185.52</v>
      </c>
      <c r="S129" s="148">
        <v>3.15</v>
      </c>
      <c r="T129" s="148">
        <v>2.52</v>
      </c>
      <c r="U129" s="149">
        <f t="shared" si="46"/>
        <v>1287.72</v>
      </c>
      <c r="V129" s="148">
        <v>3.15</v>
      </c>
      <c r="W129" s="148">
        <v>2.52</v>
      </c>
      <c r="X129" s="149">
        <f t="shared" si="47"/>
        <v>1287.72</v>
      </c>
      <c r="Y129" s="148">
        <v>3.37</v>
      </c>
      <c r="Z129" s="148">
        <v>2.7</v>
      </c>
      <c r="AA129" s="149">
        <f t="shared" si="48"/>
        <v>1379.7</v>
      </c>
      <c r="AB129" s="148">
        <v>3.37</v>
      </c>
      <c r="AC129" s="148">
        <v>2.7</v>
      </c>
      <c r="AD129" s="149">
        <f t="shared" si="49"/>
        <v>1379.7</v>
      </c>
      <c r="AE129" s="148">
        <v>2.54</v>
      </c>
      <c r="AF129" s="148">
        <v>2.83</v>
      </c>
      <c r="AG129" s="149">
        <f t="shared" si="50"/>
        <v>1446.13</v>
      </c>
      <c r="AH129" s="148">
        <v>3.54</v>
      </c>
      <c r="AI129" s="148">
        <v>2.83</v>
      </c>
      <c r="AJ129" s="149">
        <f t="shared" si="64"/>
        <v>3210.4086</v>
      </c>
      <c r="AK129" s="148">
        <v>3.68</v>
      </c>
      <c r="AL129" s="148">
        <v>2.94</v>
      </c>
      <c r="AM129" s="149">
        <f t="shared" si="65"/>
        <v>3335.1948</v>
      </c>
      <c r="AN129" s="148">
        <v>3.74</v>
      </c>
      <c r="AO129" s="148">
        <v>2.99</v>
      </c>
      <c r="AP129" s="149">
        <f t="shared" si="66"/>
        <v>3544.7048</v>
      </c>
      <c r="AQ129" s="148">
        <v>3.8</v>
      </c>
      <c r="AR129" s="148">
        <v>3.04</v>
      </c>
      <c r="AS129" s="149">
        <f t="shared" si="67"/>
        <v>3603.9808</v>
      </c>
      <c r="AT129" s="148">
        <v>3.97</v>
      </c>
      <c r="AU129" s="148">
        <v>3.18</v>
      </c>
      <c r="AV129" s="149">
        <f t="shared" si="68"/>
        <v>1624.98</v>
      </c>
      <c r="AW129" s="148">
        <v>4.13</v>
      </c>
      <c r="AX129" s="148">
        <v>3.3</v>
      </c>
      <c r="AY129" s="149">
        <f t="shared" si="51"/>
        <v>1686.3</v>
      </c>
      <c r="AZ129" s="148">
        <v>4.13</v>
      </c>
      <c r="BA129" s="148">
        <v>3.75</v>
      </c>
      <c r="BB129" s="149">
        <f t="shared" si="69"/>
        <v>4254.075000000001</v>
      </c>
    </row>
    <row r="130" spans="1:54" s="22" customFormat="1" ht="12">
      <c r="A130" s="25" t="s">
        <v>41</v>
      </c>
      <c r="B130" s="28" t="s">
        <v>43</v>
      </c>
      <c r="C130" s="151">
        <v>317</v>
      </c>
      <c r="D130" s="42">
        <v>2.42</v>
      </c>
      <c r="E130" s="23">
        <v>1.936</v>
      </c>
      <c r="F130" s="29">
        <f t="shared" si="60"/>
        <v>613.712</v>
      </c>
      <c r="G130" s="148">
        <v>2.78</v>
      </c>
      <c r="H130" s="148">
        <v>2.22</v>
      </c>
      <c r="I130" s="149">
        <f t="shared" si="61"/>
        <v>703.74</v>
      </c>
      <c r="J130" s="148">
        <v>2.78</v>
      </c>
      <c r="K130" s="153">
        <v>2.224</v>
      </c>
      <c r="L130" s="149">
        <f t="shared" si="62"/>
        <v>705.008</v>
      </c>
      <c r="M130" s="148">
        <v>2.9</v>
      </c>
      <c r="N130" s="148">
        <v>2.32</v>
      </c>
      <c r="O130" s="149">
        <f t="shared" si="63"/>
        <v>735.4399999999999</v>
      </c>
      <c r="P130" s="148">
        <v>2.9</v>
      </c>
      <c r="Q130" s="148">
        <v>2.32</v>
      </c>
      <c r="R130" s="149">
        <f t="shared" si="45"/>
        <v>735.4399999999999</v>
      </c>
      <c r="S130" s="148">
        <v>3.15</v>
      </c>
      <c r="T130" s="148">
        <v>2.52</v>
      </c>
      <c r="U130" s="149">
        <f t="shared" si="46"/>
        <v>798.84</v>
      </c>
      <c r="V130" s="148">
        <v>3.15</v>
      </c>
      <c r="W130" s="148">
        <v>2.52</v>
      </c>
      <c r="X130" s="149">
        <f t="shared" si="47"/>
        <v>798.84</v>
      </c>
      <c r="Y130" s="148">
        <v>3.37</v>
      </c>
      <c r="Z130" s="148">
        <v>2.7</v>
      </c>
      <c r="AA130" s="149">
        <f t="shared" si="48"/>
        <v>855.9000000000001</v>
      </c>
      <c r="AB130" s="148">
        <v>3.37</v>
      </c>
      <c r="AC130" s="148">
        <v>2.7</v>
      </c>
      <c r="AD130" s="149">
        <f t="shared" si="49"/>
        <v>855.9000000000001</v>
      </c>
      <c r="AE130" s="148">
        <v>2.54</v>
      </c>
      <c r="AF130" s="148">
        <v>2.83</v>
      </c>
      <c r="AG130" s="149">
        <f t="shared" si="50"/>
        <v>897.11</v>
      </c>
      <c r="AH130" s="148">
        <v>3.54</v>
      </c>
      <c r="AI130" s="148">
        <v>2.83</v>
      </c>
      <c r="AJ130" s="149">
        <f t="shared" si="64"/>
        <v>1991.5842</v>
      </c>
      <c r="AK130" s="148">
        <v>3.68</v>
      </c>
      <c r="AL130" s="148">
        <v>2.94</v>
      </c>
      <c r="AM130" s="149">
        <f t="shared" si="65"/>
        <v>2068.9956</v>
      </c>
      <c r="AN130" s="148">
        <v>3.74</v>
      </c>
      <c r="AO130" s="148">
        <v>2.99</v>
      </c>
      <c r="AP130" s="149">
        <f t="shared" si="66"/>
        <v>2198.9656</v>
      </c>
      <c r="AQ130" s="148">
        <v>3.8</v>
      </c>
      <c r="AR130" s="148">
        <v>3.04</v>
      </c>
      <c r="AS130" s="149">
        <f t="shared" si="67"/>
        <v>2235.7376</v>
      </c>
      <c r="AT130" s="148">
        <v>3.97</v>
      </c>
      <c r="AU130" s="148">
        <v>3.18</v>
      </c>
      <c r="AV130" s="149">
        <f t="shared" si="68"/>
        <v>1008.0600000000001</v>
      </c>
      <c r="AW130" s="148">
        <v>4.13</v>
      </c>
      <c r="AX130" s="148">
        <v>3.3</v>
      </c>
      <c r="AY130" s="149">
        <f t="shared" si="51"/>
        <v>1046.1</v>
      </c>
      <c r="AZ130" s="148">
        <v>4.13</v>
      </c>
      <c r="BA130" s="148">
        <v>3.75</v>
      </c>
      <c r="BB130" s="149">
        <f t="shared" si="69"/>
        <v>2639.025</v>
      </c>
    </row>
    <row r="131" spans="1:54" s="22" customFormat="1" ht="12">
      <c r="A131" s="26"/>
      <c r="B131" s="28" t="s">
        <v>44</v>
      </c>
      <c r="C131" s="151">
        <v>245</v>
      </c>
      <c r="D131" s="42">
        <v>2.42</v>
      </c>
      <c r="E131" s="23">
        <v>1.936</v>
      </c>
      <c r="F131" s="29">
        <f t="shared" si="60"/>
        <v>474.32</v>
      </c>
      <c r="G131" s="148">
        <v>2.78</v>
      </c>
      <c r="H131" s="148">
        <v>2.22</v>
      </c>
      <c r="I131" s="149">
        <f t="shared" si="61"/>
        <v>543.9000000000001</v>
      </c>
      <c r="J131" s="148">
        <v>2.78</v>
      </c>
      <c r="K131" s="153">
        <v>2.224</v>
      </c>
      <c r="L131" s="149">
        <f t="shared" si="62"/>
        <v>544.88</v>
      </c>
      <c r="M131" s="148">
        <v>2.9</v>
      </c>
      <c r="N131" s="148">
        <v>2.32</v>
      </c>
      <c r="O131" s="149">
        <f t="shared" si="63"/>
        <v>568.4</v>
      </c>
      <c r="P131" s="148">
        <v>2.9</v>
      </c>
      <c r="Q131" s="148">
        <v>2.32</v>
      </c>
      <c r="R131" s="149">
        <f t="shared" si="45"/>
        <v>568.4</v>
      </c>
      <c r="S131" s="148">
        <v>3.15</v>
      </c>
      <c r="T131" s="148">
        <v>2.52</v>
      </c>
      <c r="U131" s="149">
        <f t="shared" si="46"/>
        <v>617.4</v>
      </c>
      <c r="V131" s="148">
        <v>3.15</v>
      </c>
      <c r="W131" s="148">
        <v>2.52</v>
      </c>
      <c r="X131" s="149">
        <f t="shared" si="47"/>
        <v>617.4</v>
      </c>
      <c r="Y131" s="148">
        <v>3.37</v>
      </c>
      <c r="Z131" s="148">
        <v>2.7</v>
      </c>
      <c r="AA131" s="149">
        <f t="shared" si="48"/>
        <v>661.5</v>
      </c>
      <c r="AB131" s="148">
        <v>3.37</v>
      </c>
      <c r="AC131" s="148">
        <v>2.7</v>
      </c>
      <c r="AD131" s="149">
        <f t="shared" si="49"/>
        <v>661.5</v>
      </c>
      <c r="AE131" s="148">
        <v>2.54</v>
      </c>
      <c r="AF131" s="148">
        <v>2.83</v>
      </c>
      <c r="AG131" s="149">
        <f t="shared" si="50"/>
        <v>693.35</v>
      </c>
      <c r="AH131" s="148">
        <v>3.54</v>
      </c>
      <c r="AI131" s="148">
        <v>2.83</v>
      </c>
      <c r="AJ131" s="149">
        <f t="shared" si="64"/>
        <v>1539.2370000000003</v>
      </c>
      <c r="AK131" s="148">
        <v>3.68</v>
      </c>
      <c r="AL131" s="148">
        <v>2.94</v>
      </c>
      <c r="AM131" s="149">
        <f t="shared" si="65"/>
        <v>1599.0660000000003</v>
      </c>
      <c r="AN131" s="148">
        <v>3.74</v>
      </c>
      <c r="AO131" s="148">
        <v>2.99</v>
      </c>
      <c r="AP131" s="149">
        <f t="shared" si="66"/>
        <v>1699.516</v>
      </c>
      <c r="AQ131" s="148">
        <v>3.8</v>
      </c>
      <c r="AR131" s="148">
        <v>3.04</v>
      </c>
      <c r="AS131" s="149">
        <f t="shared" si="67"/>
        <v>1727.936</v>
      </c>
      <c r="AT131" s="148">
        <v>3.97</v>
      </c>
      <c r="AU131" s="148">
        <v>3.18</v>
      </c>
      <c r="AV131" s="149">
        <f t="shared" si="68"/>
        <v>779.1</v>
      </c>
      <c r="AW131" s="148">
        <v>4.13</v>
      </c>
      <c r="AX131" s="148">
        <v>3.3</v>
      </c>
      <c r="AY131" s="149">
        <f t="shared" si="51"/>
        <v>808.5</v>
      </c>
      <c r="AZ131" s="148">
        <v>4.13</v>
      </c>
      <c r="BA131" s="148">
        <v>3.75</v>
      </c>
      <c r="BB131" s="149">
        <f t="shared" si="69"/>
        <v>2039.6250000000005</v>
      </c>
    </row>
    <row r="132" spans="1:54" s="22" customFormat="1" ht="12">
      <c r="A132" s="26"/>
      <c r="B132" s="28" t="s">
        <v>45</v>
      </c>
      <c r="C132" s="151">
        <v>199</v>
      </c>
      <c r="D132" s="42">
        <v>2.42</v>
      </c>
      <c r="E132" s="23">
        <v>1.936</v>
      </c>
      <c r="F132" s="29">
        <f t="shared" si="60"/>
        <v>385.264</v>
      </c>
      <c r="G132" s="148">
        <v>2.78</v>
      </c>
      <c r="H132" s="148">
        <v>2.22</v>
      </c>
      <c r="I132" s="149">
        <f t="shared" si="61"/>
        <v>441.78000000000003</v>
      </c>
      <c r="J132" s="148">
        <v>2.78</v>
      </c>
      <c r="K132" s="153">
        <v>2.224</v>
      </c>
      <c r="L132" s="149">
        <f t="shared" si="62"/>
        <v>442.576</v>
      </c>
      <c r="M132" s="148">
        <v>2.9</v>
      </c>
      <c r="N132" s="148">
        <v>2.32</v>
      </c>
      <c r="O132" s="149">
        <f t="shared" si="63"/>
        <v>461.67999999999995</v>
      </c>
      <c r="P132" s="148">
        <v>2.9</v>
      </c>
      <c r="Q132" s="148">
        <v>2.32</v>
      </c>
      <c r="R132" s="149">
        <f t="shared" si="45"/>
        <v>461.67999999999995</v>
      </c>
      <c r="S132" s="148">
        <v>3.15</v>
      </c>
      <c r="T132" s="148">
        <v>2.52</v>
      </c>
      <c r="U132" s="149">
        <f t="shared" si="46"/>
        <v>501.48</v>
      </c>
      <c r="V132" s="148">
        <v>3.15</v>
      </c>
      <c r="W132" s="148">
        <v>2.52</v>
      </c>
      <c r="X132" s="149">
        <f t="shared" si="47"/>
        <v>501.48</v>
      </c>
      <c r="Y132" s="148">
        <v>3.37</v>
      </c>
      <c r="Z132" s="148">
        <v>2.7</v>
      </c>
      <c r="AA132" s="149">
        <f t="shared" si="48"/>
        <v>537.3000000000001</v>
      </c>
      <c r="AB132" s="148">
        <v>3.37</v>
      </c>
      <c r="AC132" s="148">
        <v>2.7</v>
      </c>
      <c r="AD132" s="149">
        <f t="shared" si="49"/>
        <v>537.3000000000001</v>
      </c>
      <c r="AE132" s="148">
        <v>2.54</v>
      </c>
      <c r="AF132" s="148">
        <v>2.83</v>
      </c>
      <c r="AG132" s="149">
        <f t="shared" si="50"/>
        <v>563.17</v>
      </c>
      <c r="AH132" s="148">
        <v>3.54</v>
      </c>
      <c r="AI132" s="148">
        <v>2.83</v>
      </c>
      <c r="AJ132" s="149">
        <f t="shared" si="64"/>
        <v>1250.2374000000002</v>
      </c>
      <c r="AK132" s="148">
        <v>3.68</v>
      </c>
      <c r="AL132" s="148">
        <v>2.94</v>
      </c>
      <c r="AM132" s="149">
        <f t="shared" si="65"/>
        <v>1298.8332</v>
      </c>
      <c r="AN132" s="148">
        <v>3.74</v>
      </c>
      <c r="AO132" s="148">
        <v>2.99</v>
      </c>
      <c r="AP132" s="149">
        <f t="shared" si="66"/>
        <v>1380.4232</v>
      </c>
      <c r="AQ132" s="148">
        <v>3.8</v>
      </c>
      <c r="AR132" s="148">
        <v>3.04</v>
      </c>
      <c r="AS132" s="149">
        <f t="shared" si="67"/>
        <v>1403.5071999999998</v>
      </c>
      <c r="AT132" s="148">
        <v>3.97</v>
      </c>
      <c r="AU132" s="148">
        <v>3.18</v>
      </c>
      <c r="AV132" s="149">
        <f t="shared" si="68"/>
        <v>632.82</v>
      </c>
      <c r="AW132" s="148">
        <v>4.13</v>
      </c>
      <c r="AX132" s="148">
        <v>3.3</v>
      </c>
      <c r="AY132" s="149">
        <f t="shared" si="51"/>
        <v>656.6999999999999</v>
      </c>
      <c r="AZ132" s="148">
        <v>4.13</v>
      </c>
      <c r="BA132" s="148">
        <v>3.75</v>
      </c>
      <c r="BB132" s="149">
        <f t="shared" si="69"/>
        <v>1656.6750000000002</v>
      </c>
    </row>
    <row r="133" spans="1:54" s="22" customFormat="1" ht="12">
      <c r="A133" s="27"/>
      <c r="B133" s="28" t="s">
        <v>46</v>
      </c>
      <c r="C133" s="151">
        <v>174</v>
      </c>
      <c r="D133" s="42">
        <v>2.42</v>
      </c>
      <c r="E133" s="23">
        <v>1.936</v>
      </c>
      <c r="F133" s="29">
        <f t="shared" si="60"/>
        <v>336.864</v>
      </c>
      <c r="G133" s="148">
        <v>2.78</v>
      </c>
      <c r="H133" s="148">
        <v>2.22</v>
      </c>
      <c r="I133" s="149">
        <f t="shared" si="61"/>
        <v>386.28000000000003</v>
      </c>
      <c r="J133" s="148">
        <v>2.78</v>
      </c>
      <c r="K133" s="153">
        <v>2.224</v>
      </c>
      <c r="L133" s="149">
        <f t="shared" si="62"/>
        <v>386.97600000000006</v>
      </c>
      <c r="M133" s="148">
        <v>2.9</v>
      </c>
      <c r="N133" s="148">
        <v>2.32</v>
      </c>
      <c r="O133" s="149">
        <f t="shared" si="63"/>
        <v>403.67999999999995</v>
      </c>
      <c r="P133" s="148">
        <v>2.9</v>
      </c>
      <c r="Q133" s="148">
        <v>2.32</v>
      </c>
      <c r="R133" s="149">
        <f t="shared" si="45"/>
        <v>403.67999999999995</v>
      </c>
      <c r="S133" s="148">
        <v>3.15</v>
      </c>
      <c r="T133" s="148">
        <v>2.52</v>
      </c>
      <c r="U133" s="149">
        <f t="shared" si="46"/>
        <v>438.48</v>
      </c>
      <c r="V133" s="148">
        <v>3.15</v>
      </c>
      <c r="W133" s="148">
        <v>2.52</v>
      </c>
      <c r="X133" s="149">
        <f t="shared" si="47"/>
        <v>438.48</v>
      </c>
      <c r="Y133" s="148">
        <v>3.37</v>
      </c>
      <c r="Z133" s="148">
        <v>2.7</v>
      </c>
      <c r="AA133" s="149">
        <f t="shared" si="48"/>
        <v>469.8</v>
      </c>
      <c r="AB133" s="148">
        <v>3.37</v>
      </c>
      <c r="AC133" s="148">
        <v>2.7</v>
      </c>
      <c r="AD133" s="149">
        <f t="shared" si="49"/>
        <v>469.8</v>
      </c>
      <c r="AE133" s="148">
        <v>2.54</v>
      </c>
      <c r="AF133" s="148">
        <v>2.83</v>
      </c>
      <c r="AG133" s="149">
        <f t="shared" si="50"/>
        <v>492.42</v>
      </c>
      <c r="AH133" s="148">
        <v>3.54</v>
      </c>
      <c r="AI133" s="148">
        <v>2.83</v>
      </c>
      <c r="AJ133" s="149">
        <f t="shared" si="64"/>
        <v>1093.1724000000002</v>
      </c>
      <c r="AK133" s="148">
        <v>3.68</v>
      </c>
      <c r="AL133" s="148">
        <v>2.94</v>
      </c>
      <c r="AM133" s="149">
        <f t="shared" si="65"/>
        <v>1135.6632</v>
      </c>
      <c r="AN133" s="148">
        <v>3.74</v>
      </c>
      <c r="AO133" s="148">
        <v>2.99</v>
      </c>
      <c r="AP133" s="149">
        <f t="shared" si="66"/>
        <v>1207.0031999999999</v>
      </c>
      <c r="AQ133" s="148">
        <v>3.8</v>
      </c>
      <c r="AR133" s="148">
        <v>3.04</v>
      </c>
      <c r="AS133" s="149">
        <f t="shared" si="67"/>
        <v>1227.1871999999998</v>
      </c>
      <c r="AT133" s="148">
        <v>3.97</v>
      </c>
      <c r="AU133" s="148">
        <v>3.18</v>
      </c>
      <c r="AV133" s="149">
        <f t="shared" si="68"/>
        <v>553.32</v>
      </c>
      <c r="AW133" s="148">
        <v>4.13</v>
      </c>
      <c r="AX133" s="148">
        <v>3.3</v>
      </c>
      <c r="AY133" s="149">
        <f t="shared" si="51"/>
        <v>574.1999999999999</v>
      </c>
      <c r="AZ133" s="148">
        <v>4.13</v>
      </c>
      <c r="BA133" s="148">
        <v>3.75</v>
      </c>
      <c r="BB133" s="149">
        <f t="shared" si="69"/>
        <v>1448.5500000000002</v>
      </c>
    </row>
    <row r="134" spans="1:54" s="22" customFormat="1" ht="21" customHeight="1">
      <c r="A134" s="284" t="s">
        <v>123</v>
      </c>
      <c r="B134" s="284"/>
      <c r="C134" s="151"/>
      <c r="D134" s="42"/>
      <c r="E134" s="23"/>
      <c r="F134" s="29"/>
      <c r="G134" s="148"/>
      <c r="H134" s="148"/>
      <c r="I134" s="149"/>
      <c r="J134" s="148"/>
      <c r="K134" s="148"/>
      <c r="L134" s="149"/>
      <c r="M134" s="148"/>
      <c r="N134" s="148"/>
      <c r="O134" s="149"/>
      <c r="P134" s="148"/>
      <c r="Q134" s="148"/>
      <c r="R134" s="149"/>
      <c r="S134" s="148"/>
      <c r="T134" s="148"/>
      <c r="U134" s="149"/>
      <c r="V134" s="148"/>
      <c r="W134" s="148"/>
      <c r="X134" s="149"/>
      <c r="Y134" s="148"/>
      <c r="Z134" s="148"/>
      <c r="AA134" s="149"/>
      <c r="AB134" s="148"/>
      <c r="AC134" s="148"/>
      <c r="AD134" s="149"/>
      <c r="AE134" s="148"/>
      <c r="AF134" s="148"/>
      <c r="AG134" s="149"/>
      <c r="AH134" s="148"/>
      <c r="AI134" s="148"/>
      <c r="AJ134" s="149"/>
      <c r="AK134" s="148"/>
      <c r="AL134" s="148"/>
      <c r="AM134" s="149"/>
      <c r="AN134" s="148"/>
      <c r="AO134" s="148"/>
      <c r="AP134" s="149"/>
      <c r="AQ134" s="148"/>
      <c r="AR134" s="148"/>
      <c r="AS134" s="149"/>
      <c r="AT134" s="148"/>
      <c r="AU134" s="148"/>
      <c r="AV134" s="149"/>
      <c r="AW134" s="148"/>
      <c r="AX134" s="148"/>
      <c r="AY134" s="149"/>
      <c r="AZ134" s="148">
        <v>4.13</v>
      </c>
      <c r="BA134" s="148">
        <v>3.75</v>
      </c>
      <c r="BB134" s="149"/>
    </row>
    <row r="135" spans="1:54" s="22" customFormat="1" ht="21.75" customHeight="1">
      <c r="A135" s="50"/>
      <c r="B135" s="51"/>
      <c r="C135" s="152"/>
      <c r="D135" s="268" t="s">
        <v>139</v>
      </c>
      <c r="E135" s="269"/>
      <c r="F135" s="270"/>
      <c r="G135" s="30"/>
      <c r="H135" s="30"/>
      <c r="I135" s="146"/>
      <c r="J135" s="30"/>
      <c r="K135" s="30"/>
      <c r="L135" s="146"/>
      <c r="M135" s="30"/>
      <c r="N135" s="30"/>
      <c r="O135" s="146"/>
      <c r="P135" s="30"/>
      <c r="Q135" s="30"/>
      <c r="R135" s="146"/>
      <c r="S135" s="30"/>
      <c r="T135" s="30"/>
      <c r="U135" s="146"/>
      <c r="V135" s="30"/>
      <c r="W135" s="30"/>
      <c r="X135" s="146"/>
      <c r="Y135" s="30"/>
      <c r="Z135" s="30"/>
      <c r="AA135" s="146"/>
      <c r="AB135" s="30"/>
      <c r="AC135" s="30"/>
      <c r="AD135" s="146"/>
      <c r="AE135" s="30"/>
      <c r="AF135" s="30"/>
      <c r="AG135" s="146"/>
      <c r="AH135" s="30"/>
      <c r="AI135" s="30"/>
      <c r="AJ135" s="146"/>
      <c r="AK135" s="30"/>
      <c r="AL135" s="30"/>
      <c r="AM135" s="146"/>
      <c r="AN135" s="30"/>
      <c r="AO135" s="30"/>
      <c r="AP135" s="146"/>
      <c r="AQ135" s="30"/>
      <c r="AR135" s="30"/>
      <c r="AS135" s="146"/>
      <c r="AT135" s="30"/>
      <c r="AU135" s="30"/>
      <c r="AV135" s="146"/>
      <c r="AW135" s="30"/>
      <c r="AX135" s="30"/>
      <c r="AY135" s="146"/>
      <c r="AZ135" s="30">
        <v>4.13</v>
      </c>
      <c r="BA135" s="30">
        <v>3.75</v>
      </c>
      <c r="BB135" s="146"/>
    </row>
    <row r="136" spans="1:54" s="22" customFormat="1" ht="18.75" customHeight="1">
      <c r="A136" s="284" t="s">
        <v>124</v>
      </c>
      <c r="B136" s="284"/>
      <c r="C136" s="151"/>
      <c r="D136" s="42"/>
      <c r="E136" s="23"/>
      <c r="F136" s="29"/>
      <c r="G136" s="30"/>
      <c r="H136" s="30"/>
      <c r="I136" s="146"/>
      <c r="J136" s="30"/>
      <c r="K136" s="30"/>
      <c r="L136" s="146"/>
      <c r="M136" s="30"/>
      <c r="N136" s="30"/>
      <c r="O136" s="146"/>
      <c r="P136" s="30"/>
      <c r="Q136" s="30"/>
      <c r="R136" s="146"/>
      <c r="S136" s="30"/>
      <c r="T136" s="30"/>
      <c r="U136" s="146"/>
      <c r="V136" s="30"/>
      <c r="W136" s="30"/>
      <c r="X136" s="146"/>
      <c r="Y136" s="30"/>
      <c r="Z136" s="30"/>
      <c r="AA136" s="146"/>
      <c r="AB136" s="30"/>
      <c r="AC136" s="30"/>
      <c r="AD136" s="146"/>
      <c r="AE136" s="30"/>
      <c r="AF136" s="30"/>
      <c r="AG136" s="146"/>
      <c r="AH136" s="30"/>
      <c r="AI136" s="30"/>
      <c r="AJ136" s="146"/>
      <c r="AK136" s="30"/>
      <c r="AL136" s="30"/>
      <c r="AM136" s="146"/>
      <c r="AN136" s="30"/>
      <c r="AO136" s="30"/>
      <c r="AP136" s="146"/>
      <c r="AQ136" s="30"/>
      <c r="AR136" s="30"/>
      <c r="AS136" s="146"/>
      <c r="AT136" s="30"/>
      <c r="AU136" s="30"/>
      <c r="AV136" s="146"/>
      <c r="AW136" s="30"/>
      <c r="AX136" s="30"/>
      <c r="AY136" s="146"/>
      <c r="AZ136" s="30"/>
      <c r="BA136" s="30"/>
      <c r="BB136" s="146"/>
    </row>
    <row r="137" spans="1:54" s="22" customFormat="1" ht="23.25" customHeight="1">
      <c r="A137" s="281"/>
      <c r="B137" s="281"/>
      <c r="C137" s="152"/>
      <c r="D137" s="268" t="s">
        <v>139</v>
      </c>
      <c r="E137" s="269"/>
      <c r="F137" s="270"/>
      <c r="G137" s="30"/>
      <c r="H137" s="30"/>
      <c r="I137" s="146"/>
      <c r="J137" s="30"/>
      <c r="K137" s="30"/>
      <c r="L137" s="146"/>
      <c r="M137" s="30"/>
      <c r="N137" s="30"/>
      <c r="O137" s="146"/>
      <c r="P137" s="30"/>
      <c r="Q137" s="30"/>
      <c r="R137" s="146"/>
      <c r="S137" s="30"/>
      <c r="T137" s="30"/>
      <c r="U137" s="146"/>
      <c r="V137" s="30"/>
      <c r="W137" s="30"/>
      <c r="X137" s="146"/>
      <c r="Y137" s="30"/>
      <c r="Z137" s="30"/>
      <c r="AA137" s="146"/>
      <c r="AB137" s="30"/>
      <c r="AC137" s="30"/>
      <c r="AD137" s="146"/>
      <c r="AE137" s="30"/>
      <c r="AF137" s="30"/>
      <c r="AG137" s="146"/>
      <c r="AH137" s="30"/>
      <c r="AI137" s="30"/>
      <c r="AJ137" s="146"/>
      <c r="AK137" s="30"/>
      <c r="AL137" s="30"/>
      <c r="AM137" s="146"/>
      <c r="AN137" s="30"/>
      <c r="AO137" s="30"/>
      <c r="AP137" s="146"/>
      <c r="AQ137" s="30"/>
      <c r="AR137" s="30"/>
      <c r="AS137" s="146"/>
      <c r="AT137" s="30"/>
      <c r="AU137" s="30"/>
      <c r="AV137" s="146"/>
      <c r="AW137" s="30"/>
      <c r="AX137" s="30"/>
      <c r="AY137" s="146"/>
      <c r="AZ137" s="30"/>
      <c r="BA137" s="30"/>
      <c r="BB137" s="146"/>
    </row>
    <row r="138" spans="1:3" s="22" customFormat="1" ht="15" customHeight="1">
      <c r="A138" s="52"/>
      <c r="B138" s="53"/>
      <c r="C138" s="41"/>
    </row>
    <row r="139" spans="1:3" ht="12.75" customHeight="1">
      <c r="A139" s="11"/>
      <c r="B139" s="11"/>
      <c r="C139" s="11"/>
    </row>
    <row r="140" spans="1:3" s="19" customFormat="1" ht="12.75">
      <c r="A140" s="17" t="s">
        <v>47</v>
      </c>
      <c r="B140" s="17"/>
      <c r="C140" s="18"/>
    </row>
    <row r="141" spans="1:3" s="19" customFormat="1" ht="12.75">
      <c r="A141" s="20" t="s">
        <v>228</v>
      </c>
      <c r="B141" s="17"/>
      <c r="C141" s="18"/>
    </row>
    <row r="142" spans="1:3" s="19" customFormat="1" ht="12.75">
      <c r="A142" s="20"/>
      <c r="B142" s="17"/>
      <c r="C142" s="18"/>
    </row>
    <row r="143" spans="1:3" s="19" customFormat="1" ht="12.75">
      <c r="A143" s="20" t="s">
        <v>36</v>
      </c>
      <c r="B143" s="20"/>
      <c r="C143" s="18"/>
    </row>
    <row r="144" spans="1:3" s="19" customFormat="1" ht="12.75">
      <c r="A144" s="20" t="s">
        <v>55</v>
      </c>
      <c r="B144" s="20"/>
      <c r="C144" s="18"/>
    </row>
    <row r="145" spans="1:3" s="19" customFormat="1" ht="12.75">
      <c r="A145" s="20" t="s">
        <v>48</v>
      </c>
      <c r="B145" s="20"/>
      <c r="C145" s="18"/>
    </row>
    <row r="146" spans="1:3" s="19" customFormat="1" ht="12.75">
      <c r="A146" s="20" t="s">
        <v>56</v>
      </c>
      <c r="B146" s="20"/>
      <c r="C146" s="18"/>
    </row>
    <row r="147" spans="1:3" s="19" customFormat="1" ht="12.75">
      <c r="A147" s="20" t="s">
        <v>49</v>
      </c>
      <c r="B147" s="20"/>
      <c r="C147" s="18"/>
    </row>
    <row r="148" spans="1:3" s="19" customFormat="1" ht="12.75">
      <c r="A148" s="20" t="s">
        <v>57</v>
      </c>
      <c r="B148" s="20"/>
      <c r="C148" s="18"/>
    </row>
    <row r="149" spans="1:3" s="19" customFormat="1" ht="12.75">
      <c r="A149" s="20" t="s">
        <v>50</v>
      </c>
      <c r="B149" s="20"/>
      <c r="C149" s="18"/>
    </row>
    <row r="150" spans="1:3" s="19" customFormat="1" ht="12.75">
      <c r="A150" s="20" t="s">
        <v>52</v>
      </c>
      <c r="B150" s="20"/>
      <c r="C150" s="18"/>
    </row>
    <row r="151" spans="1:3" s="19" customFormat="1" ht="12.75">
      <c r="A151" s="20" t="s">
        <v>51</v>
      </c>
      <c r="B151" s="20"/>
      <c r="C151" s="18"/>
    </row>
    <row r="152" spans="1:3" s="19" customFormat="1" ht="12.75">
      <c r="A152" s="20" t="s">
        <v>58</v>
      </c>
      <c r="B152" s="20"/>
      <c r="C152" s="18"/>
    </row>
    <row r="153" spans="1:3" s="19" customFormat="1" ht="12.75">
      <c r="A153" s="20" t="s">
        <v>53</v>
      </c>
      <c r="B153" s="20"/>
      <c r="C153" s="18"/>
    </row>
    <row r="154" spans="1:3" ht="12.75">
      <c r="A154" s="20" t="s">
        <v>156</v>
      </c>
      <c r="B154" s="11"/>
      <c r="C154" s="11"/>
    </row>
    <row r="155" spans="1:3" ht="12.75">
      <c r="A155" s="20" t="s">
        <v>157</v>
      </c>
      <c r="B155" s="11"/>
      <c r="C155" s="11"/>
    </row>
    <row r="156" spans="1:3" ht="12.75">
      <c r="A156" s="20" t="s">
        <v>219</v>
      </c>
      <c r="B156" s="11"/>
      <c r="C156" s="11"/>
    </row>
    <row r="157" spans="1:3" ht="12.75">
      <c r="A157" s="20" t="s">
        <v>178</v>
      </c>
      <c r="B157" s="11"/>
      <c r="C157" s="11"/>
    </row>
    <row r="158" spans="1:3" ht="12.75">
      <c r="A158" s="20" t="s">
        <v>220</v>
      </c>
      <c r="B158" s="11"/>
      <c r="C158" s="11"/>
    </row>
    <row r="159" spans="1:3" ht="12.75">
      <c r="A159" s="20" t="s">
        <v>179</v>
      </c>
      <c r="B159" s="11"/>
      <c r="C159" s="11"/>
    </row>
    <row r="160" spans="1:3" ht="12.75">
      <c r="A160" s="20" t="s">
        <v>221</v>
      </c>
      <c r="B160" s="11"/>
      <c r="C160" s="11"/>
    </row>
    <row r="161" spans="1:3" ht="12.75">
      <c r="A161" s="20" t="s">
        <v>222</v>
      </c>
      <c r="B161" s="11"/>
      <c r="C161" s="11"/>
    </row>
    <row r="162" spans="1:3" ht="12.75">
      <c r="A162" s="20" t="s">
        <v>223</v>
      </c>
      <c r="B162" s="11"/>
      <c r="C162" s="11"/>
    </row>
    <row r="163" spans="1:3" ht="12.75">
      <c r="A163" s="20" t="s">
        <v>229</v>
      </c>
      <c r="B163" s="11"/>
      <c r="C163" s="11"/>
    </row>
    <row r="164" spans="1:3" ht="12.75">
      <c r="A164" s="20" t="s">
        <v>230</v>
      </c>
      <c r="B164" s="11"/>
      <c r="C164" s="11"/>
    </row>
    <row r="165" spans="1:3" ht="12.75">
      <c r="A165" s="20" t="s">
        <v>261</v>
      </c>
      <c r="B165" s="11"/>
      <c r="C165" s="11"/>
    </row>
    <row r="166" spans="1:2" s="194" customFormat="1" ht="12.75">
      <c r="A166" s="279" t="s">
        <v>298</v>
      </c>
      <c r="B166" s="279"/>
    </row>
    <row r="167" s="280" customFormat="1" ht="12.75">
      <c r="A167" s="280" t="s">
        <v>299</v>
      </c>
    </row>
    <row r="168" spans="1:2" s="194" customFormat="1" ht="12.75">
      <c r="A168" s="278" t="s">
        <v>302</v>
      </c>
      <c r="B168" s="278"/>
    </row>
    <row r="169" spans="1:3" ht="12.75">
      <c r="A169" s="11" t="s">
        <v>303</v>
      </c>
      <c r="B169" s="11"/>
      <c r="C169" s="11"/>
    </row>
    <row r="170" spans="1:3" ht="12.75">
      <c r="A170" s="11"/>
      <c r="B170" s="11"/>
      <c r="C170" s="11"/>
    </row>
    <row r="171" spans="1:3" ht="12.75">
      <c r="A171" s="11"/>
      <c r="B171" s="11"/>
      <c r="C171" s="11"/>
    </row>
    <row r="172" spans="1:3" ht="12.75">
      <c r="A172" s="11"/>
      <c r="B172" s="11"/>
      <c r="C172" s="11"/>
    </row>
    <row r="173" spans="1:3" ht="12.75">
      <c r="A173" s="11"/>
      <c r="B173" s="11"/>
      <c r="C173" s="11"/>
    </row>
    <row r="174" spans="1:3" ht="12.75">
      <c r="A174" s="11"/>
      <c r="B174" s="11"/>
      <c r="C174" s="11"/>
    </row>
    <row r="175" spans="1:3" ht="12.75">
      <c r="A175" s="11"/>
      <c r="B175" s="11"/>
      <c r="C175" s="11"/>
    </row>
    <row r="176" spans="1:3" ht="12.75">
      <c r="A176" s="11"/>
      <c r="B176" s="11"/>
      <c r="C176" s="11"/>
    </row>
    <row r="177" spans="1:3" ht="12.75">
      <c r="A177" s="11"/>
      <c r="B177" s="11"/>
      <c r="C177" s="11"/>
    </row>
    <row r="178" spans="1:3" ht="12.75">
      <c r="A178" s="11"/>
      <c r="B178" s="11"/>
      <c r="C178" s="11"/>
    </row>
    <row r="179" spans="1:3" ht="12.75">
      <c r="A179" s="11"/>
      <c r="B179" s="11"/>
      <c r="C179" s="11"/>
    </row>
    <row r="180" spans="1:3" ht="12.75">
      <c r="A180" s="11"/>
      <c r="B180" s="11"/>
      <c r="C180" s="11"/>
    </row>
    <row r="181" spans="1:3" ht="12.75">
      <c r="A181" s="11"/>
      <c r="B181" s="11"/>
      <c r="C181" s="11"/>
    </row>
    <row r="182" spans="1:3" ht="12.75">
      <c r="A182" s="11"/>
      <c r="B182" s="11"/>
      <c r="C182" s="11"/>
    </row>
    <row r="183" spans="1:3" ht="12.75">
      <c r="A183" s="11"/>
      <c r="B183" s="11"/>
      <c r="C183" s="11"/>
    </row>
    <row r="184" spans="1:3" ht="12.75">
      <c r="A184" s="11"/>
      <c r="B184" s="11"/>
      <c r="C184" s="11"/>
    </row>
    <row r="185" spans="1:3" ht="12.75">
      <c r="A185" s="11"/>
      <c r="B185" s="11"/>
      <c r="C185" s="11"/>
    </row>
    <row r="186" spans="1:3" ht="12.75">
      <c r="A186" s="11"/>
      <c r="B186" s="11"/>
      <c r="C186" s="11"/>
    </row>
    <row r="187" spans="1:3" ht="12.75">
      <c r="A187" s="11"/>
      <c r="B187" s="11"/>
      <c r="C187" s="11"/>
    </row>
    <row r="188" spans="1:3" ht="12.75">
      <c r="A188" s="11"/>
      <c r="B188" s="11"/>
      <c r="C188" s="11"/>
    </row>
    <row r="189" spans="1:3" ht="12.75">
      <c r="A189" s="11"/>
      <c r="B189" s="11"/>
      <c r="C189" s="11"/>
    </row>
    <row r="190" spans="1:3" ht="12.75">
      <c r="A190" s="11"/>
      <c r="B190" s="11"/>
      <c r="C190" s="11"/>
    </row>
    <row r="191" spans="1:3" ht="12.75">
      <c r="A191" s="11"/>
      <c r="B191" s="11"/>
      <c r="C191" s="11"/>
    </row>
    <row r="192" spans="1:3" ht="12.75">
      <c r="A192" s="11"/>
      <c r="B192" s="11"/>
      <c r="C192" s="11"/>
    </row>
    <row r="193" spans="1:3" ht="12.75">
      <c r="A193" s="11"/>
      <c r="B193" s="11"/>
      <c r="C193" s="11"/>
    </row>
    <row r="194" spans="1:3" ht="12.75">
      <c r="A194" s="11"/>
      <c r="B194" s="11"/>
      <c r="C194" s="11"/>
    </row>
    <row r="195" spans="1:3" ht="12.75">
      <c r="A195" s="11"/>
      <c r="B195" s="11"/>
      <c r="C195" s="11"/>
    </row>
    <row r="196" spans="1:3" ht="12.75">
      <c r="A196" s="11"/>
      <c r="B196" s="11"/>
      <c r="C196" s="11"/>
    </row>
    <row r="197" spans="1:3" ht="12.75">
      <c r="A197" s="11"/>
      <c r="B197" s="11"/>
      <c r="C197" s="11"/>
    </row>
    <row r="198" spans="1:3" ht="12.75">
      <c r="A198" s="11"/>
      <c r="B198" s="11"/>
      <c r="C198" s="11"/>
    </row>
    <row r="199" spans="1:3" ht="2.25" customHeight="1">
      <c r="A199" s="11"/>
      <c r="B199" s="11"/>
      <c r="C199" s="11"/>
    </row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pans="1:3" ht="12.75">
      <c r="A256" s="11"/>
      <c r="B256" s="11"/>
      <c r="C256" s="11"/>
    </row>
    <row r="257" spans="1:3" ht="12.75">
      <c r="A257" s="11"/>
      <c r="B257" s="11"/>
      <c r="C257" s="11"/>
    </row>
    <row r="258" spans="1:3" ht="12.75">
      <c r="A258" s="11"/>
      <c r="B258" s="11"/>
      <c r="C258" s="11"/>
    </row>
    <row r="259" spans="1:3" ht="12.75">
      <c r="A259" s="11"/>
      <c r="B259" s="11"/>
      <c r="C259" s="11"/>
    </row>
    <row r="260" spans="1:3" ht="12.75">
      <c r="A260" s="11"/>
      <c r="B260" s="11"/>
      <c r="C260" s="11"/>
    </row>
    <row r="261" spans="1:3" ht="12.75">
      <c r="A261" s="11"/>
      <c r="B261" s="11"/>
      <c r="C261" s="11"/>
    </row>
    <row r="262" spans="1:3" ht="12.75">
      <c r="A262" s="11"/>
      <c r="B262" s="11"/>
      <c r="C262" s="11"/>
    </row>
    <row r="263" spans="1:3" ht="12.75">
      <c r="A263" s="11"/>
      <c r="B263" s="11"/>
      <c r="C263" s="11"/>
    </row>
  </sheetData>
  <sheetProtection/>
  <mergeCells count="42">
    <mergeCell ref="AZ4:BB5"/>
    <mergeCell ref="A168:B168"/>
    <mergeCell ref="A166:B166"/>
    <mergeCell ref="A167:IV167"/>
    <mergeCell ref="J5:L5"/>
    <mergeCell ref="A137:B137"/>
    <mergeCell ref="A92:B92"/>
    <mergeCell ref="A7:B7"/>
    <mergeCell ref="A134:B134"/>
    <mergeCell ref="A136:B136"/>
    <mergeCell ref="A113:B113"/>
    <mergeCell ref="P5:R5"/>
    <mergeCell ref="A8:B8"/>
    <mergeCell ref="A50:B50"/>
    <mergeCell ref="A71:B71"/>
    <mergeCell ref="V4:AA4"/>
    <mergeCell ref="G5:I5"/>
    <mergeCell ref="C4:C6"/>
    <mergeCell ref="A29:B29"/>
    <mergeCell ref="A4:B6"/>
    <mergeCell ref="D4:I4"/>
    <mergeCell ref="J4:O4"/>
    <mergeCell ref="AN4:AS4"/>
    <mergeCell ref="M5:O5"/>
    <mergeCell ref="AQ5:AS5"/>
    <mergeCell ref="D137:F137"/>
    <mergeCell ref="D5:F5"/>
    <mergeCell ref="D135:F135"/>
    <mergeCell ref="AB4:AG4"/>
    <mergeCell ref="AB5:AD5"/>
    <mergeCell ref="AT4:AY4"/>
    <mergeCell ref="AT5:AV5"/>
    <mergeCell ref="AW5:AY5"/>
    <mergeCell ref="V5:X5"/>
    <mergeCell ref="Y5:AA5"/>
    <mergeCell ref="AH4:AM4"/>
    <mergeCell ref="AH5:AJ5"/>
    <mergeCell ref="AK5:AM5"/>
    <mergeCell ref="AE5:AG5"/>
    <mergeCell ref="P4:U4"/>
    <mergeCell ref="AN5:AP5"/>
    <mergeCell ref="S5:U5"/>
  </mergeCells>
  <printOptions/>
  <pageMargins left="0.1968503937007874" right="0.1968503937007874" top="1.1811023622047245" bottom="0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107"/>
  <sheetViews>
    <sheetView zoomScalePageLayoutView="0" workbookViewId="0" topLeftCell="A1">
      <pane xSplit="2" ySplit="11" topLeftCell="BO1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V27" sqref="BV27"/>
    </sheetView>
  </sheetViews>
  <sheetFormatPr defaultColWidth="9.00390625" defaultRowHeight="12.75"/>
  <cols>
    <col min="1" max="1" width="11.75390625" style="0" customWidth="1"/>
    <col min="2" max="2" width="56.375" style="0" customWidth="1"/>
    <col min="3" max="39" width="9.125" style="0" hidden="1" customWidth="1"/>
    <col min="40" max="40" width="11.375" style="0" hidden="1" customWidth="1"/>
    <col min="41" max="41" width="9.125" style="0" hidden="1" customWidth="1"/>
    <col min="42" max="42" width="10.875" style="0" hidden="1" customWidth="1"/>
    <col min="43" max="49" width="9.125" style="0" hidden="1" customWidth="1"/>
    <col min="50" max="50" width="10.25390625" style="0" hidden="1" customWidth="1"/>
    <col min="51" max="51" width="9.125" style="0" hidden="1" customWidth="1"/>
    <col min="52" max="52" width="11.375" style="0" hidden="1" customWidth="1"/>
    <col min="53" max="57" width="9.125" style="0" hidden="1" customWidth="1"/>
    <col min="58" max="58" width="10.25390625" style="0" hidden="1" customWidth="1"/>
    <col min="59" max="59" width="9.125" style="0" hidden="1" customWidth="1"/>
    <col min="60" max="60" width="11.00390625" style="0" hidden="1" customWidth="1"/>
    <col min="61" max="61" width="9.125" style="0" hidden="1" customWidth="1"/>
    <col min="62" max="62" width="10.75390625" style="0" hidden="1" customWidth="1"/>
    <col min="63" max="63" width="9.125" style="0" hidden="1" customWidth="1"/>
    <col min="64" max="64" width="11.25390625" style="0" hidden="1" customWidth="1"/>
    <col min="65" max="65" width="9.125" style="0" hidden="1" customWidth="1"/>
    <col min="66" max="66" width="11.875" style="0" hidden="1" customWidth="1"/>
    <col min="68" max="68" width="13.625" style="0" customWidth="1"/>
    <col min="70" max="70" width="12.25390625" style="0" customWidth="1"/>
    <col min="72" max="72" width="12.00390625" style="0" customWidth="1"/>
    <col min="74" max="74" width="11.875" style="0" customWidth="1"/>
  </cols>
  <sheetData>
    <row r="1" spans="1:2" ht="12.75">
      <c r="A1" s="307" t="s">
        <v>72</v>
      </c>
      <c r="B1" s="307"/>
    </row>
    <row r="2" spans="1:2" ht="12.75">
      <c r="A2" s="307" t="s">
        <v>104</v>
      </c>
      <c r="B2" s="307"/>
    </row>
    <row r="3" spans="67:70" ht="12" customHeight="1">
      <c r="BO3" s="11"/>
      <c r="BP3" s="11"/>
      <c r="BQ3" s="11"/>
      <c r="BR3" s="11"/>
    </row>
    <row r="4" spans="1:74" ht="12.75">
      <c r="A4" s="308" t="s">
        <v>59</v>
      </c>
      <c r="B4" s="309" t="s">
        <v>271</v>
      </c>
      <c r="C4" s="294" t="s">
        <v>164</v>
      </c>
      <c r="D4" s="295"/>
      <c r="E4" s="295"/>
      <c r="F4" s="295"/>
      <c r="G4" s="295"/>
      <c r="H4" s="295"/>
      <c r="I4" s="295"/>
      <c r="J4" s="296"/>
      <c r="K4" s="294" t="s">
        <v>165</v>
      </c>
      <c r="L4" s="295"/>
      <c r="M4" s="295"/>
      <c r="N4" s="295"/>
      <c r="O4" s="295"/>
      <c r="P4" s="295"/>
      <c r="Q4" s="295"/>
      <c r="R4" s="296"/>
      <c r="S4" s="294" t="s">
        <v>184</v>
      </c>
      <c r="T4" s="295"/>
      <c r="U4" s="295"/>
      <c r="V4" s="295"/>
      <c r="W4" s="295"/>
      <c r="X4" s="295"/>
      <c r="Y4" s="295"/>
      <c r="Z4" s="296"/>
      <c r="AA4" s="294" t="s">
        <v>187</v>
      </c>
      <c r="AB4" s="295"/>
      <c r="AC4" s="295"/>
      <c r="AD4" s="295"/>
      <c r="AE4" s="295"/>
      <c r="AF4" s="295"/>
      <c r="AG4" s="295"/>
      <c r="AH4" s="296"/>
      <c r="AI4" s="294" t="s">
        <v>190</v>
      </c>
      <c r="AJ4" s="295"/>
      <c r="AK4" s="295"/>
      <c r="AL4" s="295"/>
      <c r="AM4" s="295"/>
      <c r="AN4" s="295"/>
      <c r="AO4" s="295"/>
      <c r="AP4" s="296"/>
      <c r="AQ4" s="294" t="s">
        <v>193</v>
      </c>
      <c r="AR4" s="295"/>
      <c r="AS4" s="295"/>
      <c r="AT4" s="295"/>
      <c r="AU4" s="295"/>
      <c r="AV4" s="295"/>
      <c r="AW4" s="295"/>
      <c r="AX4" s="296"/>
      <c r="AY4" s="294" t="s">
        <v>224</v>
      </c>
      <c r="AZ4" s="295"/>
      <c r="BA4" s="295"/>
      <c r="BB4" s="295"/>
      <c r="BC4" s="295"/>
      <c r="BD4" s="295"/>
      <c r="BE4" s="295"/>
      <c r="BF4" s="296"/>
      <c r="BG4" s="294" t="s">
        <v>266</v>
      </c>
      <c r="BH4" s="295"/>
      <c r="BI4" s="295"/>
      <c r="BJ4" s="295"/>
      <c r="BK4" s="295"/>
      <c r="BL4" s="295"/>
      <c r="BM4" s="295"/>
      <c r="BN4" s="295"/>
      <c r="BO4" s="291" t="s">
        <v>307</v>
      </c>
      <c r="BP4" s="291"/>
      <c r="BQ4" s="291"/>
      <c r="BR4" s="291"/>
      <c r="BS4" s="11"/>
      <c r="BT4" s="11"/>
      <c r="BU4" s="11"/>
      <c r="BV4" s="11"/>
    </row>
    <row r="5" spans="1:70" ht="12.75">
      <c r="A5" s="308"/>
      <c r="B5" s="309"/>
      <c r="C5" s="302" t="s">
        <v>171</v>
      </c>
      <c r="D5" s="303"/>
      <c r="E5" s="303"/>
      <c r="F5" s="304"/>
      <c r="G5" s="294" t="s">
        <v>172</v>
      </c>
      <c r="H5" s="295"/>
      <c r="I5" s="295"/>
      <c r="J5" s="296"/>
      <c r="K5" s="294" t="s">
        <v>173</v>
      </c>
      <c r="L5" s="295"/>
      <c r="M5" s="295"/>
      <c r="N5" s="296"/>
      <c r="O5" s="302" t="s">
        <v>174</v>
      </c>
      <c r="P5" s="303"/>
      <c r="Q5" s="303"/>
      <c r="R5" s="304"/>
      <c r="S5" s="302" t="s">
        <v>185</v>
      </c>
      <c r="T5" s="303"/>
      <c r="U5" s="303"/>
      <c r="V5" s="304"/>
      <c r="W5" s="294" t="s">
        <v>186</v>
      </c>
      <c r="X5" s="295"/>
      <c r="Y5" s="295"/>
      <c r="Z5" s="296"/>
      <c r="AA5" s="294" t="s">
        <v>188</v>
      </c>
      <c r="AB5" s="295"/>
      <c r="AC5" s="295"/>
      <c r="AD5" s="296"/>
      <c r="AE5" s="302" t="s">
        <v>189</v>
      </c>
      <c r="AF5" s="303"/>
      <c r="AG5" s="303"/>
      <c r="AH5" s="304"/>
      <c r="AI5" s="302" t="s">
        <v>191</v>
      </c>
      <c r="AJ5" s="303"/>
      <c r="AK5" s="303"/>
      <c r="AL5" s="304"/>
      <c r="AM5" s="294" t="s">
        <v>192</v>
      </c>
      <c r="AN5" s="295"/>
      <c r="AO5" s="295"/>
      <c r="AP5" s="296"/>
      <c r="AQ5" s="294" t="s">
        <v>194</v>
      </c>
      <c r="AR5" s="295"/>
      <c r="AS5" s="295"/>
      <c r="AT5" s="296"/>
      <c r="AU5" s="302" t="s">
        <v>195</v>
      </c>
      <c r="AV5" s="303"/>
      <c r="AW5" s="303"/>
      <c r="AX5" s="304"/>
      <c r="AY5" s="294" t="s">
        <v>225</v>
      </c>
      <c r="AZ5" s="295"/>
      <c r="BA5" s="295"/>
      <c r="BB5" s="296"/>
      <c r="BC5" s="302" t="s">
        <v>226</v>
      </c>
      <c r="BD5" s="303"/>
      <c r="BE5" s="303"/>
      <c r="BF5" s="304"/>
      <c r="BG5" s="294" t="s">
        <v>268</v>
      </c>
      <c r="BH5" s="295"/>
      <c r="BI5" s="295"/>
      <c r="BJ5" s="296"/>
      <c r="BK5" s="294" t="s">
        <v>269</v>
      </c>
      <c r="BL5" s="295"/>
      <c r="BM5" s="295"/>
      <c r="BN5" s="295"/>
      <c r="BO5" s="291"/>
      <c r="BP5" s="291"/>
      <c r="BQ5" s="291"/>
      <c r="BR5" s="291"/>
    </row>
    <row r="6" spans="1:70" ht="12.75" customHeight="1">
      <c r="A6" s="308"/>
      <c r="B6" s="309"/>
      <c r="C6" s="297" t="s">
        <v>60</v>
      </c>
      <c r="D6" s="297"/>
      <c r="E6" s="298" t="s">
        <v>147</v>
      </c>
      <c r="F6" s="299"/>
      <c r="G6" s="297" t="s">
        <v>60</v>
      </c>
      <c r="H6" s="297"/>
      <c r="I6" s="298" t="s">
        <v>147</v>
      </c>
      <c r="J6" s="299"/>
      <c r="K6" s="297" t="s">
        <v>60</v>
      </c>
      <c r="L6" s="297"/>
      <c r="M6" s="298" t="s">
        <v>147</v>
      </c>
      <c r="N6" s="299"/>
      <c r="O6" s="297" t="s">
        <v>60</v>
      </c>
      <c r="P6" s="297"/>
      <c r="Q6" s="298" t="s">
        <v>147</v>
      </c>
      <c r="R6" s="299"/>
      <c r="S6" s="297" t="s">
        <v>60</v>
      </c>
      <c r="T6" s="297"/>
      <c r="U6" s="298" t="s">
        <v>147</v>
      </c>
      <c r="V6" s="299"/>
      <c r="W6" s="297" t="s">
        <v>60</v>
      </c>
      <c r="X6" s="297"/>
      <c r="Y6" s="298" t="s">
        <v>147</v>
      </c>
      <c r="Z6" s="299"/>
      <c r="AA6" s="297" t="s">
        <v>60</v>
      </c>
      <c r="AB6" s="297"/>
      <c r="AC6" s="298" t="s">
        <v>147</v>
      </c>
      <c r="AD6" s="299"/>
      <c r="AE6" s="297" t="s">
        <v>60</v>
      </c>
      <c r="AF6" s="297"/>
      <c r="AG6" s="298" t="s">
        <v>147</v>
      </c>
      <c r="AH6" s="299"/>
      <c r="AI6" s="297" t="s">
        <v>60</v>
      </c>
      <c r="AJ6" s="297"/>
      <c r="AK6" s="298" t="s">
        <v>147</v>
      </c>
      <c r="AL6" s="299"/>
      <c r="AM6" s="297" t="s">
        <v>60</v>
      </c>
      <c r="AN6" s="297"/>
      <c r="AO6" s="298" t="s">
        <v>147</v>
      </c>
      <c r="AP6" s="299"/>
      <c r="AQ6" s="297" t="s">
        <v>60</v>
      </c>
      <c r="AR6" s="297"/>
      <c r="AS6" s="298" t="s">
        <v>147</v>
      </c>
      <c r="AT6" s="299"/>
      <c r="AU6" s="297" t="s">
        <v>60</v>
      </c>
      <c r="AV6" s="297"/>
      <c r="AW6" s="298" t="s">
        <v>147</v>
      </c>
      <c r="AX6" s="299"/>
      <c r="AY6" s="297" t="s">
        <v>60</v>
      </c>
      <c r="AZ6" s="297"/>
      <c r="BA6" s="298" t="s">
        <v>147</v>
      </c>
      <c r="BB6" s="299"/>
      <c r="BC6" s="297" t="s">
        <v>60</v>
      </c>
      <c r="BD6" s="297"/>
      <c r="BE6" s="298" t="s">
        <v>147</v>
      </c>
      <c r="BF6" s="299"/>
      <c r="BG6" s="297" t="s">
        <v>60</v>
      </c>
      <c r="BH6" s="297"/>
      <c r="BI6" s="298" t="s">
        <v>147</v>
      </c>
      <c r="BJ6" s="299"/>
      <c r="BK6" s="297" t="s">
        <v>60</v>
      </c>
      <c r="BL6" s="297"/>
      <c r="BM6" s="298" t="s">
        <v>147</v>
      </c>
      <c r="BN6" s="299"/>
      <c r="BO6" s="285" t="s">
        <v>60</v>
      </c>
      <c r="BP6" s="285"/>
      <c r="BQ6" s="287" t="s">
        <v>147</v>
      </c>
      <c r="BR6" s="288"/>
    </row>
    <row r="7" spans="1:70" ht="12.75" customHeight="1">
      <c r="A7" s="308"/>
      <c r="B7" s="309"/>
      <c r="C7" s="297"/>
      <c r="D7" s="297"/>
      <c r="E7" s="300"/>
      <c r="F7" s="301"/>
      <c r="G7" s="297"/>
      <c r="H7" s="297"/>
      <c r="I7" s="300"/>
      <c r="J7" s="301"/>
      <c r="K7" s="297"/>
      <c r="L7" s="297"/>
      <c r="M7" s="300"/>
      <c r="N7" s="301"/>
      <c r="O7" s="297"/>
      <c r="P7" s="297"/>
      <c r="Q7" s="300"/>
      <c r="R7" s="301"/>
      <c r="S7" s="297"/>
      <c r="T7" s="297"/>
      <c r="U7" s="300"/>
      <c r="V7" s="301"/>
      <c r="W7" s="297"/>
      <c r="X7" s="297"/>
      <c r="Y7" s="300"/>
      <c r="Z7" s="301"/>
      <c r="AA7" s="297"/>
      <c r="AB7" s="297"/>
      <c r="AC7" s="300"/>
      <c r="AD7" s="301"/>
      <c r="AE7" s="297"/>
      <c r="AF7" s="297"/>
      <c r="AG7" s="300"/>
      <c r="AH7" s="301"/>
      <c r="AI7" s="297"/>
      <c r="AJ7" s="297"/>
      <c r="AK7" s="300"/>
      <c r="AL7" s="301"/>
      <c r="AM7" s="297"/>
      <c r="AN7" s="297"/>
      <c r="AO7" s="300"/>
      <c r="AP7" s="301"/>
      <c r="AQ7" s="297"/>
      <c r="AR7" s="297"/>
      <c r="AS7" s="300"/>
      <c r="AT7" s="301"/>
      <c r="AU7" s="297"/>
      <c r="AV7" s="297"/>
      <c r="AW7" s="300"/>
      <c r="AX7" s="301"/>
      <c r="AY7" s="297"/>
      <c r="AZ7" s="297"/>
      <c r="BA7" s="300"/>
      <c r="BB7" s="301"/>
      <c r="BC7" s="297"/>
      <c r="BD7" s="297"/>
      <c r="BE7" s="300"/>
      <c r="BF7" s="301"/>
      <c r="BG7" s="297"/>
      <c r="BH7" s="297"/>
      <c r="BI7" s="300"/>
      <c r="BJ7" s="301"/>
      <c r="BK7" s="297"/>
      <c r="BL7" s="297"/>
      <c r="BM7" s="300"/>
      <c r="BN7" s="301"/>
      <c r="BO7" s="286"/>
      <c r="BP7" s="286"/>
      <c r="BQ7" s="289"/>
      <c r="BR7" s="290"/>
    </row>
    <row r="8" spans="1:70" ht="12.75" customHeight="1">
      <c r="A8" s="308"/>
      <c r="B8" s="309"/>
      <c r="C8" s="293" t="s">
        <v>74</v>
      </c>
      <c r="D8" s="293" t="s">
        <v>61</v>
      </c>
      <c r="E8" s="293" t="s">
        <v>74</v>
      </c>
      <c r="F8" s="293" t="s">
        <v>61</v>
      </c>
      <c r="G8" s="293" t="s">
        <v>74</v>
      </c>
      <c r="H8" s="293" t="s">
        <v>61</v>
      </c>
      <c r="I8" s="293" t="s">
        <v>74</v>
      </c>
      <c r="J8" s="293" t="s">
        <v>61</v>
      </c>
      <c r="K8" s="293" t="s">
        <v>74</v>
      </c>
      <c r="L8" s="293" t="s">
        <v>61</v>
      </c>
      <c r="M8" s="293" t="s">
        <v>74</v>
      </c>
      <c r="N8" s="293" t="s">
        <v>61</v>
      </c>
      <c r="O8" s="293" t="s">
        <v>74</v>
      </c>
      <c r="P8" s="293" t="s">
        <v>61</v>
      </c>
      <c r="Q8" s="293" t="s">
        <v>74</v>
      </c>
      <c r="R8" s="293" t="s">
        <v>61</v>
      </c>
      <c r="S8" s="293" t="s">
        <v>74</v>
      </c>
      <c r="T8" s="293" t="s">
        <v>61</v>
      </c>
      <c r="U8" s="293" t="s">
        <v>74</v>
      </c>
      <c r="V8" s="293" t="s">
        <v>61</v>
      </c>
      <c r="W8" s="293" t="s">
        <v>74</v>
      </c>
      <c r="X8" s="293" t="s">
        <v>61</v>
      </c>
      <c r="Y8" s="293" t="s">
        <v>74</v>
      </c>
      <c r="Z8" s="293" t="s">
        <v>61</v>
      </c>
      <c r="AA8" s="293" t="s">
        <v>74</v>
      </c>
      <c r="AB8" s="293" t="s">
        <v>61</v>
      </c>
      <c r="AC8" s="293" t="s">
        <v>74</v>
      </c>
      <c r="AD8" s="293" t="s">
        <v>61</v>
      </c>
      <c r="AE8" s="293" t="s">
        <v>74</v>
      </c>
      <c r="AF8" s="293" t="s">
        <v>61</v>
      </c>
      <c r="AG8" s="293" t="s">
        <v>74</v>
      </c>
      <c r="AH8" s="293" t="s">
        <v>61</v>
      </c>
      <c r="AI8" s="293" t="s">
        <v>74</v>
      </c>
      <c r="AJ8" s="293" t="s">
        <v>61</v>
      </c>
      <c r="AK8" s="293" t="s">
        <v>74</v>
      </c>
      <c r="AL8" s="293" t="s">
        <v>61</v>
      </c>
      <c r="AM8" s="293" t="s">
        <v>74</v>
      </c>
      <c r="AN8" s="293" t="s">
        <v>61</v>
      </c>
      <c r="AO8" s="293" t="s">
        <v>74</v>
      </c>
      <c r="AP8" s="293" t="s">
        <v>61</v>
      </c>
      <c r="AQ8" s="293" t="s">
        <v>74</v>
      </c>
      <c r="AR8" s="293" t="s">
        <v>61</v>
      </c>
      <c r="AS8" s="293" t="s">
        <v>74</v>
      </c>
      <c r="AT8" s="293" t="s">
        <v>61</v>
      </c>
      <c r="AU8" s="293" t="s">
        <v>74</v>
      </c>
      <c r="AV8" s="293" t="s">
        <v>61</v>
      </c>
      <c r="AW8" s="293" t="s">
        <v>74</v>
      </c>
      <c r="AX8" s="293" t="s">
        <v>61</v>
      </c>
      <c r="AY8" s="293" t="s">
        <v>74</v>
      </c>
      <c r="AZ8" s="293" t="s">
        <v>61</v>
      </c>
      <c r="BA8" s="293" t="s">
        <v>74</v>
      </c>
      <c r="BB8" s="293" t="s">
        <v>61</v>
      </c>
      <c r="BC8" s="293" t="s">
        <v>74</v>
      </c>
      <c r="BD8" s="293" t="s">
        <v>61</v>
      </c>
      <c r="BE8" s="293" t="s">
        <v>74</v>
      </c>
      <c r="BF8" s="293" t="s">
        <v>61</v>
      </c>
      <c r="BG8" s="293" t="s">
        <v>74</v>
      </c>
      <c r="BH8" s="293" t="s">
        <v>61</v>
      </c>
      <c r="BI8" s="293" t="s">
        <v>74</v>
      </c>
      <c r="BJ8" s="293" t="s">
        <v>61</v>
      </c>
      <c r="BK8" s="293" t="s">
        <v>74</v>
      </c>
      <c r="BL8" s="293" t="s">
        <v>61</v>
      </c>
      <c r="BM8" s="293" t="s">
        <v>74</v>
      </c>
      <c r="BN8" s="293" t="s">
        <v>61</v>
      </c>
      <c r="BO8" s="292" t="s">
        <v>74</v>
      </c>
      <c r="BP8" s="292" t="s">
        <v>61</v>
      </c>
      <c r="BQ8" s="292" t="s">
        <v>74</v>
      </c>
      <c r="BR8" s="292" t="s">
        <v>61</v>
      </c>
    </row>
    <row r="9" spans="1:70" ht="12.75" customHeight="1">
      <c r="A9" s="308"/>
      <c r="B9" s="309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3"/>
      <c r="BC9" s="293"/>
      <c r="BD9" s="293"/>
      <c r="BE9" s="293"/>
      <c r="BF9" s="293"/>
      <c r="BG9" s="293"/>
      <c r="BH9" s="293"/>
      <c r="BI9" s="293"/>
      <c r="BJ9" s="293"/>
      <c r="BK9" s="293"/>
      <c r="BL9" s="293"/>
      <c r="BM9" s="293"/>
      <c r="BN9" s="293"/>
      <c r="BO9" s="292"/>
      <c r="BP9" s="292"/>
      <c r="BQ9" s="292"/>
      <c r="BR9" s="292"/>
    </row>
    <row r="10" spans="1:70" ht="12.75">
      <c r="A10" s="308"/>
      <c r="B10" s="309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  <c r="BH10" s="293"/>
      <c r="BI10" s="293"/>
      <c r="BJ10" s="293"/>
      <c r="BK10" s="293"/>
      <c r="BL10" s="293"/>
      <c r="BM10" s="293"/>
      <c r="BN10" s="293"/>
      <c r="BO10" s="292"/>
      <c r="BP10" s="292"/>
      <c r="BQ10" s="292"/>
      <c r="BR10" s="292"/>
    </row>
    <row r="11" spans="1:70" ht="24.75" customHeight="1">
      <c r="A11" s="308"/>
      <c r="B11" s="309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92"/>
      <c r="BP11" s="292"/>
      <c r="BQ11" s="292"/>
      <c r="BR11" s="292"/>
    </row>
    <row r="12" spans="1:70" ht="24" customHeight="1">
      <c r="A12" s="305" t="s">
        <v>121</v>
      </c>
      <c r="B12" s="306"/>
      <c r="C12" s="68"/>
      <c r="D12" s="40"/>
      <c r="E12" s="40"/>
      <c r="F12" s="36"/>
      <c r="G12" s="68"/>
      <c r="H12" s="40"/>
      <c r="I12" s="40"/>
      <c r="J12" s="36"/>
      <c r="K12" s="68"/>
      <c r="L12" s="40"/>
      <c r="M12" s="40"/>
      <c r="N12" s="36"/>
      <c r="O12" s="68"/>
      <c r="P12" s="40"/>
      <c r="Q12" s="40"/>
      <c r="R12" s="36"/>
      <c r="S12" s="68"/>
      <c r="T12" s="40"/>
      <c r="U12" s="40"/>
      <c r="V12" s="36"/>
      <c r="W12" s="68"/>
      <c r="X12" s="40"/>
      <c r="Y12" s="40"/>
      <c r="Z12" s="36"/>
      <c r="AA12" s="68"/>
      <c r="AB12" s="40"/>
      <c r="AC12" s="40"/>
      <c r="AD12" s="36"/>
      <c r="AE12" s="68"/>
      <c r="AF12" s="40"/>
      <c r="AG12" s="40"/>
      <c r="AH12" s="36"/>
      <c r="AI12" s="68"/>
      <c r="AJ12" s="40"/>
      <c r="AK12" s="40"/>
      <c r="AL12" s="36"/>
      <c r="AM12" s="68"/>
      <c r="AN12" s="40"/>
      <c r="AO12" s="40"/>
      <c r="AP12" s="36"/>
      <c r="AQ12" s="68"/>
      <c r="AR12" s="40"/>
      <c r="AS12" s="40"/>
      <c r="AT12" s="36"/>
      <c r="AU12" s="68"/>
      <c r="AV12" s="40"/>
      <c r="AW12" s="40"/>
      <c r="AX12" s="36"/>
      <c r="AY12" s="68"/>
      <c r="AZ12" s="40"/>
      <c r="BA12" s="40"/>
      <c r="BB12" s="36"/>
      <c r="BC12" s="68"/>
      <c r="BD12" s="40"/>
      <c r="BE12" s="40"/>
      <c r="BF12" s="36"/>
      <c r="BG12" s="68"/>
      <c r="BH12" s="40"/>
      <c r="BI12" s="40"/>
      <c r="BJ12" s="36"/>
      <c r="BK12" s="68"/>
      <c r="BL12" s="40"/>
      <c r="BM12" s="40"/>
      <c r="BN12" s="36"/>
      <c r="BO12" s="198"/>
      <c r="BP12" s="199"/>
      <c r="BQ12" s="199"/>
      <c r="BR12" s="200"/>
    </row>
    <row r="13" spans="1:70" ht="12.75" customHeight="1">
      <c r="A13" s="34" t="s">
        <v>71</v>
      </c>
      <c r="B13" s="33"/>
      <c r="C13" s="68"/>
      <c r="D13" s="40"/>
      <c r="E13" s="40"/>
      <c r="F13" s="36"/>
      <c r="G13" s="68"/>
      <c r="H13" s="40"/>
      <c r="I13" s="40"/>
      <c r="J13" s="36"/>
      <c r="K13" s="68"/>
      <c r="M13" s="40"/>
      <c r="O13" s="68"/>
      <c r="Q13" s="40"/>
      <c r="S13" s="68"/>
      <c r="U13" s="40"/>
      <c r="W13" s="68"/>
      <c r="Y13" s="40"/>
      <c r="AA13" s="68"/>
      <c r="AC13" s="40"/>
      <c r="AE13" s="68"/>
      <c r="AG13" s="40"/>
      <c r="AI13" s="68"/>
      <c r="AK13" s="40"/>
      <c r="AM13" s="68"/>
      <c r="AO13" s="40"/>
      <c r="AQ13" s="68"/>
      <c r="AS13" s="40"/>
      <c r="AU13" s="68"/>
      <c r="AW13" s="40"/>
      <c r="AY13" s="68"/>
      <c r="BA13" s="40"/>
      <c r="BC13" s="68"/>
      <c r="BE13" s="40"/>
      <c r="BG13" s="68"/>
      <c r="BI13" s="40"/>
      <c r="BK13" s="68"/>
      <c r="BM13" s="40"/>
      <c r="BO13" s="198"/>
      <c r="BP13" s="201"/>
      <c r="BQ13" s="199"/>
      <c r="BR13" s="201"/>
    </row>
    <row r="14" spans="1:70" ht="12.75">
      <c r="A14" s="30" t="s">
        <v>62</v>
      </c>
      <c r="B14" s="31">
        <v>0.048945</v>
      </c>
      <c r="C14" s="109">
        <v>1427.8</v>
      </c>
      <c r="D14" s="4">
        <f>B14*C14</f>
        <v>69.883671</v>
      </c>
      <c r="E14" s="109">
        <v>3407.84</v>
      </c>
      <c r="F14" s="4">
        <f aca="true" t="shared" si="0" ref="F14:F21">E14*B14</f>
        <v>166.7967288</v>
      </c>
      <c r="G14" s="109">
        <v>1599.14</v>
      </c>
      <c r="H14" s="4">
        <f aca="true" t="shared" si="1" ref="H14:H21">G14*B14</f>
        <v>78.26990730000001</v>
      </c>
      <c r="I14" s="109">
        <v>3816.54</v>
      </c>
      <c r="J14" s="4">
        <f aca="true" t="shared" si="2" ref="J14:J21">I14*B14</f>
        <v>186.8005503</v>
      </c>
      <c r="K14" s="109">
        <v>1599.14</v>
      </c>
      <c r="L14" s="4">
        <f aca="true" t="shared" si="3" ref="L14:L21">K14*B14</f>
        <v>78.26990730000001</v>
      </c>
      <c r="M14" s="109">
        <v>3816.54</v>
      </c>
      <c r="N14" s="4">
        <f aca="true" t="shared" si="4" ref="N14:N21">M14*B14</f>
        <v>186.8005503</v>
      </c>
      <c r="O14" s="109">
        <v>1720</v>
      </c>
      <c r="P14" s="4">
        <f aca="true" t="shared" si="5" ref="P14:P21">O14*B14</f>
        <v>84.1854</v>
      </c>
      <c r="Q14" s="109">
        <v>3934.9</v>
      </c>
      <c r="R14" s="4">
        <f aca="true" t="shared" si="6" ref="R14:R21">Q14*B14</f>
        <v>192.5936805</v>
      </c>
      <c r="S14" s="109">
        <v>1720</v>
      </c>
      <c r="T14" s="4">
        <f aca="true" t="shared" si="7" ref="T14:T20">B14*S15</f>
        <v>84.1854</v>
      </c>
      <c r="U14" s="109">
        <v>3934.9</v>
      </c>
      <c r="V14" s="4">
        <f aca="true" t="shared" si="8" ref="V14:V21">U14*B14</f>
        <v>192.5936805</v>
      </c>
      <c r="W14" s="109">
        <v>1962.53</v>
      </c>
      <c r="X14" s="4">
        <f aca="true" t="shared" si="9" ref="X14:X21">W14*B14</f>
        <v>96.05603085</v>
      </c>
      <c r="Y14" s="109">
        <v>1979.1</v>
      </c>
      <c r="Z14" s="4">
        <f aca="true" t="shared" si="10" ref="Z14:Z21">Y14*B14</f>
        <v>96.86704950000001</v>
      </c>
      <c r="AA14" s="109">
        <v>1962.53</v>
      </c>
      <c r="AB14" s="4">
        <f aca="true" t="shared" si="11" ref="AB14:AB21">AA14*B14</f>
        <v>96.05603085</v>
      </c>
      <c r="AC14" s="109">
        <v>1979.1</v>
      </c>
      <c r="AD14" s="4">
        <f aca="true" t="shared" si="12" ref="AD14:AD21">AC14*B14</f>
        <v>96.86704950000001</v>
      </c>
      <c r="AE14" s="109">
        <v>2050.84</v>
      </c>
      <c r="AF14" s="4">
        <f aca="true" t="shared" si="13" ref="AF14:AF21">AE14*B14</f>
        <v>100.37836380000002</v>
      </c>
      <c r="AG14" s="109">
        <v>2059.85</v>
      </c>
      <c r="AH14" s="4">
        <f aca="true" t="shared" si="14" ref="AH14:AH21">AG14*B14</f>
        <v>100.81935825</v>
      </c>
      <c r="AI14" s="109">
        <v>2050.84</v>
      </c>
      <c r="AJ14" s="4">
        <f aca="true" t="shared" si="15" ref="AJ14:AJ21">AI14*B14</f>
        <v>100.37836380000002</v>
      </c>
      <c r="AK14" s="109">
        <v>2059.85</v>
      </c>
      <c r="AL14" s="4">
        <f>AK14*B14</f>
        <v>100.81935825</v>
      </c>
      <c r="AM14" s="109">
        <v>2149.28</v>
      </c>
      <c r="AN14" s="4">
        <f aca="true" t="shared" si="16" ref="AN14:AN21">AM14*B14</f>
        <v>105.19650960000001</v>
      </c>
      <c r="AO14" s="4">
        <v>2158.72</v>
      </c>
      <c r="AP14" s="4">
        <f>AO14*B14</f>
        <v>105.6585504</v>
      </c>
      <c r="AQ14" s="109">
        <v>2149.28</v>
      </c>
      <c r="AR14" s="4">
        <f aca="true" t="shared" si="17" ref="AR14:AR21">AQ14*B14</f>
        <v>105.19650960000001</v>
      </c>
      <c r="AS14" s="4">
        <v>2158.72</v>
      </c>
      <c r="AT14" s="4">
        <f>AS14*B14</f>
        <v>105.6585504</v>
      </c>
      <c r="AU14" s="109">
        <v>2239.55</v>
      </c>
      <c r="AV14" s="4">
        <f aca="true" t="shared" si="18" ref="AV14:AV21">AU14*B14</f>
        <v>109.61477475000001</v>
      </c>
      <c r="AW14" s="109">
        <v>2249.39</v>
      </c>
      <c r="AX14" s="4">
        <f>AW14*B14</f>
        <v>110.09639355</v>
      </c>
      <c r="AY14" s="174">
        <v>2277.5</v>
      </c>
      <c r="AZ14" s="4">
        <f>B14*AY14</f>
        <v>111.4722375</v>
      </c>
      <c r="BA14" s="175">
        <v>2287.51</v>
      </c>
      <c r="BB14" s="4">
        <f>BA14*B14</f>
        <v>111.96217695000001</v>
      </c>
      <c r="BC14" s="174">
        <v>2332.16</v>
      </c>
      <c r="BD14" s="4">
        <f>BC14*B14</f>
        <v>114.1475712</v>
      </c>
      <c r="BE14" s="174">
        <v>2342.41</v>
      </c>
      <c r="BF14" s="4">
        <f>BE14*B14</f>
        <v>114.64925745</v>
      </c>
      <c r="BG14" s="174">
        <v>2427.78</v>
      </c>
      <c r="BH14" s="4">
        <f>B14*BG14</f>
        <v>118.82769210000002</v>
      </c>
      <c r="BI14" s="175">
        <v>2438.45</v>
      </c>
      <c r="BJ14" s="4">
        <f>B14*BI14</f>
        <v>119.34993525</v>
      </c>
      <c r="BK14" s="174">
        <v>2522.46</v>
      </c>
      <c r="BL14" s="4">
        <f>B14*BK14</f>
        <v>123.4618047</v>
      </c>
      <c r="BM14" s="174">
        <v>2533.55</v>
      </c>
      <c r="BN14" s="4">
        <f>B14*BM14</f>
        <v>124.00460475000001</v>
      </c>
      <c r="BO14" s="202">
        <v>2842.42</v>
      </c>
      <c r="BP14" s="203">
        <f>B14*BO14</f>
        <v>139.12224690000002</v>
      </c>
      <c r="BQ14" s="204">
        <v>2848.42</v>
      </c>
      <c r="BR14" s="203">
        <f>B14*BQ14</f>
        <v>139.4159169</v>
      </c>
    </row>
    <row r="15" spans="1:70" ht="12.75">
      <c r="A15" s="30" t="s">
        <v>63</v>
      </c>
      <c r="B15" s="32">
        <v>0.0391</v>
      </c>
      <c r="C15" s="109">
        <v>1427.8</v>
      </c>
      <c r="D15" s="4">
        <f aca="true" t="shared" si="19" ref="D15:D21">C15*B15</f>
        <v>55.82698</v>
      </c>
      <c r="E15" s="109">
        <v>3407.84</v>
      </c>
      <c r="F15" s="4">
        <f t="shared" si="0"/>
        <v>133.24654400000003</v>
      </c>
      <c r="G15" s="109">
        <v>1599.14</v>
      </c>
      <c r="H15" s="4">
        <f t="shared" si="1"/>
        <v>62.52637400000001</v>
      </c>
      <c r="I15" s="109">
        <v>3816.54</v>
      </c>
      <c r="J15" s="4">
        <f t="shared" si="2"/>
        <v>149.22671400000002</v>
      </c>
      <c r="K15" s="109">
        <v>1599.14</v>
      </c>
      <c r="L15" s="4">
        <f t="shared" si="3"/>
        <v>62.52637400000001</v>
      </c>
      <c r="M15" s="109">
        <v>3816.54</v>
      </c>
      <c r="N15" s="4">
        <f t="shared" si="4"/>
        <v>149.22671400000002</v>
      </c>
      <c r="O15" s="109">
        <v>1720</v>
      </c>
      <c r="P15" s="4">
        <f t="shared" si="5"/>
        <v>67.25200000000001</v>
      </c>
      <c r="Q15" s="109">
        <v>3934.9</v>
      </c>
      <c r="R15" s="4">
        <f t="shared" si="6"/>
        <v>153.85459</v>
      </c>
      <c r="S15" s="109">
        <v>1720</v>
      </c>
      <c r="T15" s="4">
        <f t="shared" si="7"/>
        <v>67.25200000000001</v>
      </c>
      <c r="U15" s="109">
        <v>3934.9</v>
      </c>
      <c r="V15" s="4">
        <f t="shared" si="8"/>
        <v>153.85459</v>
      </c>
      <c r="W15" s="109">
        <v>1962.53</v>
      </c>
      <c r="X15" s="4">
        <f t="shared" si="9"/>
        <v>76.73492300000001</v>
      </c>
      <c r="Y15" s="109">
        <v>1979.1</v>
      </c>
      <c r="Z15" s="4">
        <f t="shared" si="10"/>
        <v>77.38281</v>
      </c>
      <c r="AA15" s="109">
        <v>1962.53</v>
      </c>
      <c r="AB15" s="4">
        <f t="shared" si="11"/>
        <v>76.73492300000001</v>
      </c>
      <c r="AC15" s="109">
        <v>1979.1</v>
      </c>
      <c r="AD15" s="4">
        <f t="shared" si="12"/>
        <v>77.38281</v>
      </c>
      <c r="AE15" s="109">
        <v>2050.84</v>
      </c>
      <c r="AF15" s="4">
        <f t="shared" si="13"/>
        <v>80.18784400000001</v>
      </c>
      <c r="AG15" s="109">
        <v>2059.85</v>
      </c>
      <c r="AH15" s="4">
        <f t="shared" si="14"/>
        <v>80.540135</v>
      </c>
      <c r="AI15" s="109">
        <v>2050.84</v>
      </c>
      <c r="AJ15" s="4">
        <f t="shared" si="15"/>
        <v>80.18784400000001</v>
      </c>
      <c r="AK15" s="109">
        <v>2059.85</v>
      </c>
      <c r="AL15" s="4">
        <f aca="true" t="shared" si="20" ref="AL15:AL21">AK15*B15</f>
        <v>80.540135</v>
      </c>
      <c r="AM15" s="109">
        <v>2149.28</v>
      </c>
      <c r="AN15" s="4">
        <f t="shared" si="16"/>
        <v>84.03684800000002</v>
      </c>
      <c r="AO15" s="4">
        <v>2158.72</v>
      </c>
      <c r="AP15" s="4">
        <f aca="true" t="shared" si="21" ref="AP15:AP21">AO15*B15</f>
        <v>84.405952</v>
      </c>
      <c r="AQ15" s="109">
        <v>2149.28</v>
      </c>
      <c r="AR15" s="4">
        <f t="shared" si="17"/>
        <v>84.03684800000002</v>
      </c>
      <c r="AS15" s="4">
        <v>2158.72</v>
      </c>
      <c r="AT15" s="4">
        <f aca="true" t="shared" si="22" ref="AT15:AT21">AS15*B15</f>
        <v>84.405952</v>
      </c>
      <c r="AU15" s="109">
        <v>2239.55</v>
      </c>
      <c r="AV15" s="4">
        <f t="shared" si="18"/>
        <v>87.56640500000002</v>
      </c>
      <c r="AW15" s="109">
        <v>2249.39</v>
      </c>
      <c r="AX15" s="4">
        <f aca="true" t="shared" si="23" ref="AX15:AX21">AW15*B15</f>
        <v>87.951149</v>
      </c>
      <c r="AY15" s="174">
        <v>2277.5</v>
      </c>
      <c r="AZ15" s="4">
        <f aca="true" t="shared" si="24" ref="AZ15:AZ20">B15*AY15</f>
        <v>89.05025</v>
      </c>
      <c r="BA15" s="175">
        <v>2287.51</v>
      </c>
      <c r="BB15" s="4">
        <f aca="true" t="shared" si="25" ref="BB15:BB21">BA15*B15</f>
        <v>89.44164100000002</v>
      </c>
      <c r="BC15" s="174">
        <v>2332.16</v>
      </c>
      <c r="BD15" s="4">
        <f aca="true" t="shared" si="26" ref="BD15:BD21">BC15*B15</f>
        <v>91.187456</v>
      </c>
      <c r="BE15" s="174">
        <v>2342.41</v>
      </c>
      <c r="BF15" s="4">
        <f aca="true" t="shared" si="27" ref="BF15:BF21">BE15*B15</f>
        <v>91.58823100000001</v>
      </c>
      <c r="BG15" s="174">
        <v>2427.78</v>
      </c>
      <c r="BH15" s="4">
        <f aca="true" t="shared" si="28" ref="BH15:BH21">B15*BG15</f>
        <v>94.92619800000001</v>
      </c>
      <c r="BI15" s="175">
        <v>2438.45</v>
      </c>
      <c r="BJ15" s="4">
        <f aca="true" t="shared" si="29" ref="BJ15:BJ21">B15*BI15</f>
        <v>95.343395</v>
      </c>
      <c r="BK15" s="174">
        <v>2522.46</v>
      </c>
      <c r="BL15" s="4">
        <f aca="true" t="shared" si="30" ref="BL15:BL21">B15*BK15</f>
        <v>98.62818600000001</v>
      </c>
      <c r="BM15" s="174">
        <v>2533.55</v>
      </c>
      <c r="BN15" s="4">
        <f aca="true" t="shared" si="31" ref="BN15:BN21">B15*BM15</f>
        <v>99.06180500000002</v>
      </c>
      <c r="BO15" s="202">
        <v>2842.42</v>
      </c>
      <c r="BP15" s="203">
        <f aca="true" t="shared" si="32" ref="BP15:BP21">B15*BO15</f>
        <v>111.13862200000001</v>
      </c>
      <c r="BQ15" s="204">
        <v>2848.42</v>
      </c>
      <c r="BR15" s="203">
        <f aca="true" t="shared" si="33" ref="BR15:BR23">B15*BQ15</f>
        <v>111.37322200000001</v>
      </c>
    </row>
    <row r="16" spans="1:70" ht="12.75">
      <c r="A16" s="30" t="s">
        <v>64</v>
      </c>
      <c r="B16" s="31">
        <v>0.031892</v>
      </c>
      <c r="C16" s="109">
        <v>1427.8</v>
      </c>
      <c r="D16" s="4">
        <f t="shared" si="19"/>
        <v>45.535397599999996</v>
      </c>
      <c r="E16" s="109">
        <v>3407.84</v>
      </c>
      <c r="F16" s="4">
        <f t="shared" si="0"/>
        <v>108.68283328</v>
      </c>
      <c r="G16" s="109">
        <v>1599.14</v>
      </c>
      <c r="H16" s="4">
        <f t="shared" si="1"/>
        <v>50.999772879999995</v>
      </c>
      <c r="I16" s="109">
        <v>3816.54</v>
      </c>
      <c r="J16" s="4">
        <f t="shared" si="2"/>
        <v>121.71709367999999</v>
      </c>
      <c r="K16" s="109">
        <v>1599.14</v>
      </c>
      <c r="L16" s="4">
        <f t="shared" si="3"/>
        <v>50.999772879999995</v>
      </c>
      <c r="M16" s="109">
        <v>3816.54</v>
      </c>
      <c r="N16" s="4">
        <f t="shared" si="4"/>
        <v>121.71709367999999</v>
      </c>
      <c r="O16" s="109">
        <v>1720</v>
      </c>
      <c r="P16" s="4">
        <f t="shared" si="5"/>
        <v>54.85424</v>
      </c>
      <c r="Q16" s="109">
        <v>3934.9</v>
      </c>
      <c r="R16" s="4">
        <f t="shared" si="6"/>
        <v>125.49183079999999</v>
      </c>
      <c r="S16" s="109">
        <v>1720</v>
      </c>
      <c r="T16" s="4">
        <f t="shared" si="7"/>
        <v>54.85424</v>
      </c>
      <c r="U16" s="109">
        <v>3934.9</v>
      </c>
      <c r="V16" s="4">
        <f t="shared" si="8"/>
        <v>125.49183079999999</v>
      </c>
      <c r="W16" s="109">
        <v>1962.53</v>
      </c>
      <c r="X16" s="4">
        <f t="shared" si="9"/>
        <v>62.58900675999999</v>
      </c>
      <c r="Y16" s="109">
        <v>1979.1</v>
      </c>
      <c r="Z16" s="4">
        <f t="shared" si="10"/>
        <v>63.11745719999999</v>
      </c>
      <c r="AA16" s="109">
        <v>1962.53</v>
      </c>
      <c r="AB16" s="4">
        <f t="shared" si="11"/>
        <v>62.58900675999999</v>
      </c>
      <c r="AC16" s="109">
        <v>1979.1</v>
      </c>
      <c r="AD16" s="4">
        <f t="shared" si="12"/>
        <v>63.11745719999999</v>
      </c>
      <c r="AE16" s="109">
        <v>2050.84</v>
      </c>
      <c r="AF16" s="4">
        <f t="shared" si="13"/>
        <v>65.40538928</v>
      </c>
      <c r="AG16" s="109">
        <v>2059.85</v>
      </c>
      <c r="AH16" s="4">
        <f t="shared" si="14"/>
        <v>65.69273619999998</v>
      </c>
      <c r="AI16" s="109">
        <v>2050.84</v>
      </c>
      <c r="AJ16" s="4">
        <f t="shared" si="15"/>
        <v>65.40538928</v>
      </c>
      <c r="AK16" s="109">
        <v>2059.85</v>
      </c>
      <c r="AL16" s="4">
        <f t="shared" si="20"/>
        <v>65.69273619999998</v>
      </c>
      <c r="AM16" s="109">
        <v>2149.28</v>
      </c>
      <c r="AN16" s="4">
        <f t="shared" si="16"/>
        <v>68.54483776</v>
      </c>
      <c r="AO16" s="4">
        <v>2158.72</v>
      </c>
      <c r="AP16" s="4">
        <f t="shared" si="21"/>
        <v>68.84589823999998</v>
      </c>
      <c r="AQ16" s="109">
        <v>2149.28</v>
      </c>
      <c r="AR16" s="4">
        <f t="shared" si="17"/>
        <v>68.54483776</v>
      </c>
      <c r="AS16" s="4">
        <v>2158.72</v>
      </c>
      <c r="AT16" s="4">
        <f t="shared" si="22"/>
        <v>68.84589823999998</v>
      </c>
      <c r="AU16" s="109">
        <v>2239.55</v>
      </c>
      <c r="AV16" s="4">
        <f t="shared" si="18"/>
        <v>71.4237286</v>
      </c>
      <c r="AW16" s="109">
        <v>2249.39</v>
      </c>
      <c r="AX16" s="4">
        <f t="shared" si="23"/>
        <v>71.73754587999998</v>
      </c>
      <c r="AY16" s="174">
        <v>2277.5</v>
      </c>
      <c r="AZ16" s="4">
        <f t="shared" si="24"/>
        <v>72.63403</v>
      </c>
      <c r="BA16" s="175">
        <v>2287.51</v>
      </c>
      <c r="BB16" s="4">
        <f t="shared" si="25"/>
        <v>72.95326892</v>
      </c>
      <c r="BC16" s="174">
        <v>2332.16</v>
      </c>
      <c r="BD16" s="4">
        <f t="shared" si="26"/>
        <v>74.37724671999999</v>
      </c>
      <c r="BE16" s="174">
        <v>2342.41</v>
      </c>
      <c r="BF16" s="4">
        <f t="shared" si="27"/>
        <v>74.70413971999999</v>
      </c>
      <c r="BG16" s="174">
        <v>2427.78</v>
      </c>
      <c r="BH16" s="4">
        <f t="shared" si="28"/>
        <v>77.42675976</v>
      </c>
      <c r="BI16" s="175">
        <v>2438.45</v>
      </c>
      <c r="BJ16" s="4">
        <f t="shared" si="29"/>
        <v>77.76704739999998</v>
      </c>
      <c r="BK16" s="174">
        <v>2522.46</v>
      </c>
      <c r="BL16" s="4">
        <f t="shared" si="30"/>
        <v>80.44629431999999</v>
      </c>
      <c r="BM16" s="174">
        <v>2533.55</v>
      </c>
      <c r="BN16" s="4">
        <f t="shared" si="31"/>
        <v>80.7999766</v>
      </c>
      <c r="BO16" s="202">
        <v>2842.42</v>
      </c>
      <c r="BP16" s="203">
        <f t="shared" si="32"/>
        <v>90.65045864</v>
      </c>
      <c r="BQ16" s="204">
        <v>2848.42</v>
      </c>
      <c r="BR16" s="203">
        <f t="shared" si="33"/>
        <v>90.84181063999999</v>
      </c>
    </row>
    <row r="17" spans="1:70" ht="12.75">
      <c r="A17" s="30" t="s">
        <v>65</v>
      </c>
      <c r="B17" s="31">
        <v>0.018946</v>
      </c>
      <c r="C17" s="109">
        <v>1427.8</v>
      </c>
      <c r="D17" s="4">
        <f t="shared" si="19"/>
        <v>27.051098800000002</v>
      </c>
      <c r="E17" s="109">
        <v>3407.84</v>
      </c>
      <c r="F17" s="4">
        <f t="shared" si="0"/>
        <v>64.56493664000001</v>
      </c>
      <c r="G17" s="109">
        <v>1599.14</v>
      </c>
      <c r="H17" s="4">
        <f t="shared" si="1"/>
        <v>30.297306440000003</v>
      </c>
      <c r="I17" s="109">
        <v>3816.54</v>
      </c>
      <c r="J17" s="4">
        <f t="shared" si="2"/>
        <v>72.30816684</v>
      </c>
      <c r="K17" s="109">
        <v>1599.14</v>
      </c>
      <c r="L17" s="4">
        <f t="shared" si="3"/>
        <v>30.297306440000003</v>
      </c>
      <c r="M17" s="109">
        <v>3816.54</v>
      </c>
      <c r="N17" s="4">
        <f t="shared" si="4"/>
        <v>72.30816684</v>
      </c>
      <c r="O17" s="109">
        <v>1720</v>
      </c>
      <c r="P17" s="4">
        <f t="shared" si="5"/>
        <v>32.58712</v>
      </c>
      <c r="Q17" s="109">
        <v>3934.9</v>
      </c>
      <c r="R17" s="4">
        <f t="shared" si="6"/>
        <v>74.55061540000001</v>
      </c>
      <c r="S17" s="109">
        <v>1720</v>
      </c>
      <c r="T17" s="4">
        <f t="shared" si="7"/>
        <v>32.58712</v>
      </c>
      <c r="U17" s="109">
        <v>3934.9</v>
      </c>
      <c r="V17" s="4">
        <f t="shared" si="8"/>
        <v>74.55061540000001</v>
      </c>
      <c r="W17" s="109">
        <v>1962.53</v>
      </c>
      <c r="X17" s="4">
        <f t="shared" si="9"/>
        <v>37.182093380000005</v>
      </c>
      <c r="Y17" s="109">
        <v>1979.1</v>
      </c>
      <c r="Z17" s="4">
        <f t="shared" si="10"/>
        <v>37.4960286</v>
      </c>
      <c r="AA17" s="109">
        <v>1962.53</v>
      </c>
      <c r="AB17" s="4">
        <f t="shared" si="11"/>
        <v>37.182093380000005</v>
      </c>
      <c r="AC17" s="109">
        <v>1979.1</v>
      </c>
      <c r="AD17" s="4">
        <f t="shared" si="12"/>
        <v>37.4960286</v>
      </c>
      <c r="AE17" s="109">
        <v>2050.84</v>
      </c>
      <c r="AF17" s="4">
        <f t="shared" si="13"/>
        <v>38.85521464000001</v>
      </c>
      <c r="AG17" s="109">
        <v>2059.85</v>
      </c>
      <c r="AH17" s="4">
        <f t="shared" si="14"/>
        <v>39.0259181</v>
      </c>
      <c r="AI17" s="109">
        <v>2050.84</v>
      </c>
      <c r="AJ17" s="4">
        <f t="shared" si="15"/>
        <v>38.85521464000001</v>
      </c>
      <c r="AK17" s="109">
        <v>2059.85</v>
      </c>
      <c r="AL17" s="4">
        <f t="shared" si="20"/>
        <v>39.0259181</v>
      </c>
      <c r="AM17" s="109">
        <v>2149.28</v>
      </c>
      <c r="AN17" s="4">
        <f t="shared" si="16"/>
        <v>40.72025888</v>
      </c>
      <c r="AO17" s="4">
        <v>2158.72</v>
      </c>
      <c r="AP17" s="4">
        <f t="shared" si="21"/>
        <v>40.89910912</v>
      </c>
      <c r="AQ17" s="109">
        <v>2149.28</v>
      </c>
      <c r="AR17" s="4">
        <f t="shared" si="17"/>
        <v>40.72025888</v>
      </c>
      <c r="AS17" s="4">
        <v>2158.72</v>
      </c>
      <c r="AT17" s="4">
        <f t="shared" si="22"/>
        <v>40.89910912</v>
      </c>
      <c r="AU17" s="109">
        <v>2239.55</v>
      </c>
      <c r="AV17" s="4">
        <f t="shared" si="18"/>
        <v>42.430514300000006</v>
      </c>
      <c r="AW17" s="109">
        <v>2249.39</v>
      </c>
      <c r="AX17" s="4">
        <f t="shared" si="23"/>
        <v>42.61694294</v>
      </c>
      <c r="AY17" s="174">
        <v>2277.5</v>
      </c>
      <c r="AZ17" s="4">
        <f t="shared" si="24"/>
        <v>43.149515</v>
      </c>
      <c r="BA17" s="175">
        <v>2287.51</v>
      </c>
      <c r="BB17" s="4">
        <f t="shared" si="25"/>
        <v>43.339164460000006</v>
      </c>
      <c r="BC17" s="174">
        <v>2332.16</v>
      </c>
      <c r="BD17" s="4">
        <f t="shared" si="26"/>
        <v>44.18510336</v>
      </c>
      <c r="BE17" s="174">
        <v>2342.41</v>
      </c>
      <c r="BF17" s="4">
        <f t="shared" si="27"/>
        <v>44.379299859999996</v>
      </c>
      <c r="BG17" s="174">
        <v>2427.78</v>
      </c>
      <c r="BH17" s="4">
        <f t="shared" si="28"/>
        <v>45.99671988000001</v>
      </c>
      <c r="BI17" s="175">
        <v>2438.45</v>
      </c>
      <c r="BJ17" s="4">
        <f t="shared" si="29"/>
        <v>46.1988737</v>
      </c>
      <c r="BK17" s="174">
        <v>2522.46</v>
      </c>
      <c r="BL17" s="4">
        <f t="shared" si="30"/>
        <v>47.79052716</v>
      </c>
      <c r="BM17" s="174">
        <v>2533.55</v>
      </c>
      <c r="BN17" s="4">
        <f t="shared" si="31"/>
        <v>48.000638300000006</v>
      </c>
      <c r="BO17" s="202">
        <v>2842.42</v>
      </c>
      <c r="BP17" s="203">
        <f t="shared" si="32"/>
        <v>53.852489320000004</v>
      </c>
      <c r="BQ17" s="204">
        <v>2848.42</v>
      </c>
      <c r="BR17" s="203">
        <f t="shared" si="33"/>
        <v>53.96616532</v>
      </c>
    </row>
    <row r="18" spans="1:70" ht="12.75">
      <c r="A18" s="30" t="s">
        <v>66</v>
      </c>
      <c r="B18" s="31">
        <v>0.001993</v>
      </c>
      <c r="C18" s="109">
        <v>1427.8</v>
      </c>
      <c r="D18" s="4">
        <f t="shared" si="19"/>
        <v>2.8456053999999997</v>
      </c>
      <c r="E18" s="109">
        <v>3407.84</v>
      </c>
      <c r="F18" s="4">
        <f t="shared" si="0"/>
        <v>6.79182512</v>
      </c>
      <c r="G18" s="109">
        <v>1599.14</v>
      </c>
      <c r="H18" s="4">
        <f t="shared" si="1"/>
        <v>3.18708602</v>
      </c>
      <c r="I18" s="109">
        <v>3816.54</v>
      </c>
      <c r="J18" s="4">
        <f t="shared" si="2"/>
        <v>7.60636422</v>
      </c>
      <c r="K18" s="109">
        <v>1599.14</v>
      </c>
      <c r="L18" s="4">
        <f t="shared" si="3"/>
        <v>3.18708602</v>
      </c>
      <c r="M18" s="109">
        <v>3816.54</v>
      </c>
      <c r="N18" s="4">
        <f t="shared" si="4"/>
        <v>7.60636422</v>
      </c>
      <c r="O18" s="109">
        <v>1720</v>
      </c>
      <c r="P18" s="4">
        <f t="shared" si="5"/>
        <v>3.42796</v>
      </c>
      <c r="Q18" s="109">
        <v>3934.9</v>
      </c>
      <c r="R18" s="4">
        <f t="shared" si="6"/>
        <v>7.8422557</v>
      </c>
      <c r="S18" s="109">
        <v>1720</v>
      </c>
      <c r="T18" s="4">
        <f t="shared" si="7"/>
        <v>3.42796</v>
      </c>
      <c r="U18" s="109">
        <v>3934.9</v>
      </c>
      <c r="V18" s="4">
        <f t="shared" si="8"/>
        <v>7.8422557</v>
      </c>
      <c r="W18" s="109">
        <v>1962.53</v>
      </c>
      <c r="X18" s="4">
        <f t="shared" si="9"/>
        <v>3.9113222899999998</v>
      </c>
      <c r="Y18" s="109">
        <v>1979.1</v>
      </c>
      <c r="Z18" s="4">
        <f t="shared" si="10"/>
        <v>3.9443463</v>
      </c>
      <c r="AA18" s="109">
        <v>1962.53</v>
      </c>
      <c r="AB18" s="4">
        <f t="shared" si="11"/>
        <v>3.9113222899999998</v>
      </c>
      <c r="AC18" s="109">
        <v>1979.1</v>
      </c>
      <c r="AD18" s="4">
        <f t="shared" si="12"/>
        <v>3.9443463</v>
      </c>
      <c r="AE18" s="109">
        <v>2050.84</v>
      </c>
      <c r="AF18" s="4">
        <f t="shared" si="13"/>
        <v>4.08732412</v>
      </c>
      <c r="AG18" s="109">
        <v>2059.85</v>
      </c>
      <c r="AH18" s="4">
        <f t="shared" si="14"/>
        <v>4.105281049999999</v>
      </c>
      <c r="AI18" s="109">
        <v>2050.84</v>
      </c>
      <c r="AJ18" s="4">
        <f t="shared" si="15"/>
        <v>4.08732412</v>
      </c>
      <c r="AK18" s="109">
        <v>2059.85</v>
      </c>
      <c r="AL18" s="4">
        <f t="shared" si="20"/>
        <v>4.105281049999999</v>
      </c>
      <c r="AM18" s="109">
        <v>2149.28</v>
      </c>
      <c r="AN18" s="4">
        <f t="shared" si="16"/>
        <v>4.28351504</v>
      </c>
      <c r="AO18" s="4">
        <v>2158.72</v>
      </c>
      <c r="AP18" s="4">
        <f t="shared" si="21"/>
        <v>4.30232896</v>
      </c>
      <c r="AQ18" s="109">
        <v>2149.28</v>
      </c>
      <c r="AR18" s="4">
        <f t="shared" si="17"/>
        <v>4.28351504</v>
      </c>
      <c r="AS18" s="4">
        <v>2158.72</v>
      </c>
      <c r="AT18" s="4">
        <f t="shared" si="22"/>
        <v>4.30232896</v>
      </c>
      <c r="AU18" s="109">
        <v>2239.55</v>
      </c>
      <c r="AV18" s="4">
        <f t="shared" si="18"/>
        <v>4.463423150000001</v>
      </c>
      <c r="AW18" s="109">
        <v>2249.39</v>
      </c>
      <c r="AX18" s="4">
        <f t="shared" si="23"/>
        <v>4.48303427</v>
      </c>
      <c r="AY18" s="174">
        <v>2277.5</v>
      </c>
      <c r="AZ18" s="4">
        <f t="shared" si="24"/>
        <v>4.5390575</v>
      </c>
      <c r="BA18" s="175">
        <v>2287.51</v>
      </c>
      <c r="BB18" s="4">
        <f t="shared" si="25"/>
        <v>4.55900743</v>
      </c>
      <c r="BC18" s="174">
        <v>2332.16</v>
      </c>
      <c r="BD18" s="4">
        <f t="shared" si="26"/>
        <v>4.64799488</v>
      </c>
      <c r="BE18" s="174">
        <v>2342.41</v>
      </c>
      <c r="BF18" s="4">
        <f t="shared" si="27"/>
        <v>4.66842313</v>
      </c>
      <c r="BG18" s="174">
        <v>2427.78</v>
      </c>
      <c r="BH18" s="4">
        <f t="shared" si="28"/>
        <v>4.83856554</v>
      </c>
      <c r="BI18" s="175">
        <v>2438.45</v>
      </c>
      <c r="BJ18" s="4">
        <f t="shared" si="29"/>
        <v>4.85983085</v>
      </c>
      <c r="BK18" s="174">
        <v>2522.46</v>
      </c>
      <c r="BL18" s="4">
        <f t="shared" si="30"/>
        <v>5.02726278</v>
      </c>
      <c r="BM18" s="174">
        <v>2533.55</v>
      </c>
      <c r="BN18" s="4">
        <f t="shared" si="31"/>
        <v>5.049365150000001</v>
      </c>
      <c r="BO18" s="202">
        <v>2842.42</v>
      </c>
      <c r="BP18" s="203">
        <f t="shared" si="32"/>
        <v>5.66494306</v>
      </c>
      <c r="BQ18" s="204">
        <v>2848.42</v>
      </c>
      <c r="BR18" s="203">
        <f t="shared" si="33"/>
        <v>5.6769010600000005</v>
      </c>
    </row>
    <row r="19" spans="1:70" ht="12.75">
      <c r="A19" s="30" t="s">
        <v>67</v>
      </c>
      <c r="B19" s="31">
        <v>0.006644</v>
      </c>
      <c r="C19" s="109">
        <v>1427.8</v>
      </c>
      <c r="D19" s="4">
        <f t="shared" si="19"/>
        <v>9.4863032</v>
      </c>
      <c r="E19" s="109">
        <v>3407.84</v>
      </c>
      <c r="F19" s="4">
        <f t="shared" si="0"/>
        <v>22.64168896</v>
      </c>
      <c r="G19" s="109">
        <v>1599.14</v>
      </c>
      <c r="H19" s="4">
        <f t="shared" si="1"/>
        <v>10.62468616</v>
      </c>
      <c r="I19" s="109">
        <v>3816.54</v>
      </c>
      <c r="J19" s="4">
        <f t="shared" si="2"/>
        <v>25.35709176</v>
      </c>
      <c r="K19" s="109">
        <v>1599.14</v>
      </c>
      <c r="L19" s="4">
        <f t="shared" si="3"/>
        <v>10.62468616</v>
      </c>
      <c r="M19" s="109">
        <v>3816.54</v>
      </c>
      <c r="N19" s="4">
        <f t="shared" si="4"/>
        <v>25.35709176</v>
      </c>
      <c r="O19" s="109">
        <v>1720</v>
      </c>
      <c r="P19" s="4">
        <f t="shared" si="5"/>
        <v>11.427679999999999</v>
      </c>
      <c r="Q19" s="109">
        <v>3934.9</v>
      </c>
      <c r="R19" s="4">
        <f t="shared" si="6"/>
        <v>26.1434756</v>
      </c>
      <c r="S19" s="109">
        <v>1720</v>
      </c>
      <c r="T19" s="4">
        <f t="shared" si="7"/>
        <v>11.427679999999999</v>
      </c>
      <c r="U19" s="109">
        <v>3934.9</v>
      </c>
      <c r="V19" s="4">
        <f t="shared" si="8"/>
        <v>26.1434756</v>
      </c>
      <c r="W19" s="109">
        <v>1962.53</v>
      </c>
      <c r="X19" s="4">
        <f t="shared" si="9"/>
        <v>13.03904932</v>
      </c>
      <c r="Y19" s="109">
        <v>1979.1</v>
      </c>
      <c r="Z19" s="4">
        <f t="shared" si="10"/>
        <v>13.149140399999999</v>
      </c>
      <c r="AA19" s="109">
        <v>1962.53</v>
      </c>
      <c r="AB19" s="4">
        <f t="shared" si="11"/>
        <v>13.03904932</v>
      </c>
      <c r="AC19" s="109">
        <v>1979.1</v>
      </c>
      <c r="AD19" s="4">
        <f t="shared" si="12"/>
        <v>13.149140399999999</v>
      </c>
      <c r="AE19" s="109">
        <v>2050.84</v>
      </c>
      <c r="AF19" s="4">
        <f t="shared" si="13"/>
        <v>13.62578096</v>
      </c>
      <c r="AG19" s="109">
        <v>2059.85</v>
      </c>
      <c r="AH19" s="4">
        <f t="shared" si="14"/>
        <v>13.685643399999998</v>
      </c>
      <c r="AI19" s="109">
        <v>2050.84</v>
      </c>
      <c r="AJ19" s="4">
        <f t="shared" si="15"/>
        <v>13.62578096</v>
      </c>
      <c r="AK19" s="109">
        <v>2059.85</v>
      </c>
      <c r="AL19" s="4">
        <f t="shared" si="20"/>
        <v>13.685643399999998</v>
      </c>
      <c r="AM19" s="109">
        <v>2149.28</v>
      </c>
      <c r="AN19" s="4">
        <f t="shared" si="16"/>
        <v>14.27981632</v>
      </c>
      <c r="AO19" s="4">
        <v>2158.72</v>
      </c>
      <c r="AP19" s="4">
        <f t="shared" si="21"/>
        <v>14.342535679999997</v>
      </c>
      <c r="AQ19" s="109">
        <v>2149.28</v>
      </c>
      <c r="AR19" s="4">
        <f t="shared" si="17"/>
        <v>14.27981632</v>
      </c>
      <c r="AS19" s="4">
        <v>2158.72</v>
      </c>
      <c r="AT19" s="4">
        <f t="shared" si="22"/>
        <v>14.342535679999997</v>
      </c>
      <c r="AU19" s="109">
        <v>2239.55</v>
      </c>
      <c r="AV19" s="4">
        <f t="shared" si="18"/>
        <v>14.8795702</v>
      </c>
      <c r="AW19" s="109">
        <v>2249.39</v>
      </c>
      <c r="AX19" s="4">
        <f t="shared" si="23"/>
        <v>14.944947159999998</v>
      </c>
      <c r="AY19" s="174">
        <v>2277.5</v>
      </c>
      <c r="AZ19" s="4">
        <f t="shared" si="24"/>
        <v>15.13171</v>
      </c>
      <c r="BA19" s="175">
        <v>2287.51</v>
      </c>
      <c r="BB19" s="4">
        <f t="shared" si="25"/>
        <v>15.198216440000001</v>
      </c>
      <c r="BC19" s="174">
        <v>2332.16</v>
      </c>
      <c r="BD19" s="4">
        <f t="shared" si="26"/>
        <v>15.494871039999998</v>
      </c>
      <c r="BE19" s="174">
        <v>2342.41</v>
      </c>
      <c r="BF19" s="4">
        <f t="shared" si="27"/>
        <v>15.562972039999998</v>
      </c>
      <c r="BG19" s="174">
        <v>2427.78</v>
      </c>
      <c r="BH19" s="4">
        <f t="shared" si="28"/>
        <v>16.13017032</v>
      </c>
      <c r="BI19" s="175">
        <v>2438.45</v>
      </c>
      <c r="BJ19" s="4">
        <f t="shared" si="29"/>
        <v>16.201061799999998</v>
      </c>
      <c r="BK19" s="174">
        <v>2522.46</v>
      </c>
      <c r="BL19" s="4">
        <f t="shared" si="30"/>
        <v>16.759224239999998</v>
      </c>
      <c r="BM19" s="174">
        <v>2533.55</v>
      </c>
      <c r="BN19" s="4">
        <f t="shared" si="31"/>
        <v>16.8329062</v>
      </c>
      <c r="BO19" s="202">
        <v>2842.42</v>
      </c>
      <c r="BP19" s="203">
        <f t="shared" si="32"/>
        <v>18.88503848</v>
      </c>
      <c r="BQ19" s="204">
        <v>2848.42</v>
      </c>
      <c r="BR19" s="203">
        <f t="shared" si="33"/>
        <v>18.92490248</v>
      </c>
    </row>
    <row r="20" spans="1:70" ht="12.75">
      <c r="A20" s="30" t="s">
        <v>68</v>
      </c>
      <c r="B20" s="31">
        <v>0.029558</v>
      </c>
      <c r="C20" s="109">
        <v>1427.8</v>
      </c>
      <c r="D20" s="4">
        <f t="shared" si="19"/>
        <v>42.2029124</v>
      </c>
      <c r="E20" s="109">
        <v>3407.84</v>
      </c>
      <c r="F20" s="4">
        <f t="shared" si="0"/>
        <v>100.72893472000001</v>
      </c>
      <c r="G20" s="109">
        <v>1599.14</v>
      </c>
      <c r="H20" s="4">
        <f t="shared" si="1"/>
        <v>47.267380120000006</v>
      </c>
      <c r="I20" s="109">
        <v>3816.54</v>
      </c>
      <c r="J20" s="4">
        <f t="shared" si="2"/>
        <v>112.80928932</v>
      </c>
      <c r="K20" s="109">
        <v>1599.14</v>
      </c>
      <c r="L20" s="4">
        <f t="shared" si="3"/>
        <v>47.267380120000006</v>
      </c>
      <c r="M20" s="109">
        <v>3816.54</v>
      </c>
      <c r="N20" s="4">
        <f t="shared" si="4"/>
        <v>112.80928932</v>
      </c>
      <c r="O20" s="109">
        <v>1720</v>
      </c>
      <c r="P20" s="4">
        <f t="shared" si="5"/>
        <v>50.83976</v>
      </c>
      <c r="Q20" s="109">
        <v>3934.9</v>
      </c>
      <c r="R20" s="4">
        <f t="shared" si="6"/>
        <v>116.30777420000001</v>
      </c>
      <c r="S20" s="109">
        <v>1720</v>
      </c>
      <c r="T20" s="4">
        <f t="shared" si="7"/>
        <v>50.83976</v>
      </c>
      <c r="U20" s="109">
        <v>3934.9</v>
      </c>
      <c r="V20" s="4">
        <f t="shared" si="8"/>
        <v>116.30777420000001</v>
      </c>
      <c r="W20" s="109">
        <v>1962.53</v>
      </c>
      <c r="X20" s="4">
        <f t="shared" si="9"/>
        <v>58.00846174</v>
      </c>
      <c r="Y20" s="109">
        <v>1979.1</v>
      </c>
      <c r="Z20" s="4">
        <f t="shared" si="10"/>
        <v>58.4982378</v>
      </c>
      <c r="AA20" s="109">
        <v>1962.53</v>
      </c>
      <c r="AB20" s="4">
        <f t="shared" si="11"/>
        <v>58.00846174</v>
      </c>
      <c r="AC20" s="109">
        <v>1979.1</v>
      </c>
      <c r="AD20" s="4">
        <f t="shared" si="12"/>
        <v>58.4982378</v>
      </c>
      <c r="AE20" s="109">
        <v>2050.84</v>
      </c>
      <c r="AF20" s="4">
        <f t="shared" si="13"/>
        <v>60.61872872000001</v>
      </c>
      <c r="AG20" s="109">
        <v>2059.85</v>
      </c>
      <c r="AH20" s="4">
        <f t="shared" si="14"/>
        <v>60.8850463</v>
      </c>
      <c r="AI20" s="109">
        <v>2050.84</v>
      </c>
      <c r="AJ20" s="4">
        <f t="shared" si="15"/>
        <v>60.61872872000001</v>
      </c>
      <c r="AK20" s="109">
        <v>2059.85</v>
      </c>
      <c r="AL20" s="4">
        <f t="shared" si="20"/>
        <v>60.8850463</v>
      </c>
      <c r="AM20" s="109">
        <v>2149.28</v>
      </c>
      <c r="AN20" s="4">
        <f t="shared" si="16"/>
        <v>63.52841824000001</v>
      </c>
      <c r="AO20" s="4">
        <v>2158.72</v>
      </c>
      <c r="AP20" s="4">
        <f t="shared" si="21"/>
        <v>63.80744575999999</v>
      </c>
      <c r="AQ20" s="109">
        <v>2149.28</v>
      </c>
      <c r="AR20" s="4">
        <f t="shared" si="17"/>
        <v>63.52841824000001</v>
      </c>
      <c r="AS20" s="4">
        <v>2158.72</v>
      </c>
      <c r="AT20" s="4">
        <f t="shared" si="22"/>
        <v>63.80744575999999</v>
      </c>
      <c r="AU20" s="109">
        <v>2239.55</v>
      </c>
      <c r="AV20" s="4">
        <f t="shared" si="18"/>
        <v>66.1966189</v>
      </c>
      <c r="AW20" s="109">
        <v>2249.39</v>
      </c>
      <c r="AX20" s="4">
        <f t="shared" si="23"/>
        <v>66.48746962</v>
      </c>
      <c r="AY20" s="174">
        <v>2277.5</v>
      </c>
      <c r="AZ20" s="4">
        <f t="shared" si="24"/>
        <v>67.31834500000001</v>
      </c>
      <c r="BA20" s="175">
        <v>2287.51</v>
      </c>
      <c r="BB20" s="4">
        <f t="shared" si="25"/>
        <v>67.61422058000001</v>
      </c>
      <c r="BC20" s="174">
        <v>2332.16</v>
      </c>
      <c r="BD20" s="4">
        <f t="shared" si="26"/>
        <v>68.93398528</v>
      </c>
      <c r="BE20" s="174">
        <v>2342.41</v>
      </c>
      <c r="BF20" s="4">
        <f t="shared" si="27"/>
        <v>69.23695478</v>
      </c>
      <c r="BG20" s="174">
        <v>2427.78</v>
      </c>
      <c r="BH20" s="4">
        <f t="shared" si="28"/>
        <v>71.76032124000001</v>
      </c>
      <c r="BI20" s="175">
        <v>2438.45</v>
      </c>
      <c r="BJ20" s="4">
        <f t="shared" si="29"/>
        <v>72.0757051</v>
      </c>
      <c r="BK20" s="174">
        <v>2522.46</v>
      </c>
      <c r="BL20" s="4">
        <f t="shared" si="30"/>
        <v>74.55887268000001</v>
      </c>
      <c r="BM20" s="174">
        <v>2533.55</v>
      </c>
      <c r="BN20" s="4">
        <f t="shared" si="31"/>
        <v>74.88667090000001</v>
      </c>
      <c r="BO20" s="202">
        <v>2842.42</v>
      </c>
      <c r="BP20" s="203">
        <f t="shared" si="32"/>
        <v>84.01625036</v>
      </c>
      <c r="BQ20" s="204">
        <v>2848.42</v>
      </c>
      <c r="BR20" s="203">
        <f t="shared" si="33"/>
        <v>84.19359836000001</v>
      </c>
    </row>
    <row r="21" spans="1:70" ht="12.75">
      <c r="A21" s="30" t="s">
        <v>69</v>
      </c>
      <c r="B21" s="31">
        <v>0.044394</v>
      </c>
      <c r="C21" s="109">
        <v>1427.8</v>
      </c>
      <c r="D21" s="4">
        <f t="shared" si="19"/>
        <v>63.3857532</v>
      </c>
      <c r="E21" s="109">
        <v>3407.84</v>
      </c>
      <c r="F21" s="4">
        <f t="shared" si="0"/>
        <v>151.28764896</v>
      </c>
      <c r="G21" s="109">
        <v>1599.14</v>
      </c>
      <c r="H21" s="4">
        <f t="shared" si="1"/>
        <v>70.99222116000001</v>
      </c>
      <c r="I21" s="109">
        <v>3816.54</v>
      </c>
      <c r="J21" s="4">
        <f t="shared" si="2"/>
        <v>169.43147676</v>
      </c>
      <c r="K21" s="109">
        <v>1599.14</v>
      </c>
      <c r="L21" s="4">
        <f t="shared" si="3"/>
        <v>70.99222116000001</v>
      </c>
      <c r="M21" s="109">
        <v>3816.54</v>
      </c>
      <c r="N21" s="4">
        <f t="shared" si="4"/>
        <v>169.43147676</v>
      </c>
      <c r="O21" s="109">
        <v>1720</v>
      </c>
      <c r="P21" s="4">
        <f t="shared" si="5"/>
        <v>76.35768</v>
      </c>
      <c r="Q21" s="109">
        <v>3934.9</v>
      </c>
      <c r="R21" s="4">
        <f t="shared" si="6"/>
        <v>174.6859506</v>
      </c>
      <c r="S21" s="109">
        <v>1720</v>
      </c>
      <c r="T21" s="4">
        <f>1720*B21</f>
        <v>76.35768</v>
      </c>
      <c r="U21" s="109">
        <v>3934.9</v>
      </c>
      <c r="V21" s="4">
        <f t="shared" si="8"/>
        <v>174.6859506</v>
      </c>
      <c r="W21" s="109">
        <v>1962.53</v>
      </c>
      <c r="X21" s="4">
        <f t="shared" si="9"/>
        <v>87.12455682000001</v>
      </c>
      <c r="Y21" s="109">
        <v>1979.1</v>
      </c>
      <c r="Z21" s="4">
        <f t="shared" si="10"/>
        <v>87.8601654</v>
      </c>
      <c r="AA21" s="109">
        <v>1962.53</v>
      </c>
      <c r="AB21" s="4">
        <f t="shared" si="11"/>
        <v>87.12455682000001</v>
      </c>
      <c r="AC21" s="109">
        <v>1979.1</v>
      </c>
      <c r="AD21" s="4">
        <f t="shared" si="12"/>
        <v>87.8601654</v>
      </c>
      <c r="AE21" s="109">
        <v>2050.84</v>
      </c>
      <c r="AF21" s="4">
        <f t="shared" si="13"/>
        <v>91.04499096</v>
      </c>
      <c r="AG21" s="109">
        <v>2059.85</v>
      </c>
      <c r="AH21" s="4">
        <f t="shared" si="14"/>
        <v>91.4449809</v>
      </c>
      <c r="AI21" s="109">
        <v>2050.84</v>
      </c>
      <c r="AJ21" s="4">
        <f t="shared" si="15"/>
        <v>91.04499096</v>
      </c>
      <c r="AK21" s="109">
        <v>2059.85</v>
      </c>
      <c r="AL21" s="4">
        <f t="shared" si="20"/>
        <v>91.4449809</v>
      </c>
      <c r="AM21" s="109">
        <v>2149.28</v>
      </c>
      <c r="AN21" s="4">
        <f t="shared" si="16"/>
        <v>95.41513632000002</v>
      </c>
      <c r="AO21" s="4">
        <v>2158.72</v>
      </c>
      <c r="AP21" s="4">
        <f t="shared" si="21"/>
        <v>95.83421568</v>
      </c>
      <c r="AQ21" s="109">
        <v>2149.28</v>
      </c>
      <c r="AR21" s="4">
        <f t="shared" si="17"/>
        <v>95.41513632000002</v>
      </c>
      <c r="AS21" s="4">
        <v>2158.72</v>
      </c>
      <c r="AT21" s="4">
        <f t="shared" si="22"/>
        <v>95.83421568</v>
      </c>
      <c r="AU21" s="109">
        <v>2239.55</v>
      </c>
      <c r="AV21" s="4">
        <f t="shared" si="18"/>
        <v>99.42258270000002</v>
      </c>
      <c r="AW21" s="109">
        <v>2249.39</v>
      </c>
      <c r="AX21" s="4">
        <f t="shared" si="23"/>
        <v>99.85941966</v>
      </c>
      <c r="AY21" s="174">
        <v>2277.5</v>
      </c>
      <c r="AZ21" s="4">
        <f>B21*AY21</f>
        <v>101.107335</v>
      </c>
      <c r="BA21" s="175">
        <v>2287.51</v>
      </c>
      <c r="BB21" s="4">
        <f t="shared" si="25"/>
        <v>101.55171894000001</v>
      </c>
      <c r="BC21" s="174">
        <v>2332.16</v>
      </c>
      <c r="BD21" s="4">
        <f t="shared" si="26"/>
        <v>103.53391104</v>
      </c>
      <c r="BE21" s="174">
        <v>2342.41</v>
      </c>
      <c r="BF21" s="4">
        <f t="shared" si="27"/>
        <v>103.98894954000001</v>
      </c>
      <c r="BG21" s="174">
        <v>2427.78</v>
      </c>
      <c r="BH21" s="4">
        <f t="shared" si="28"/>
        <v>107.77886532000002</v>
      </c>
      <c r="BI21" s="175">
        <v>2438.45</v>
      </c>
      <c r="BJ21" s="4">
        <f t="shared" si="29"/>
        <v>108.2525493</v>
      </c>
      <c r="BK21" s="174">
        <v>2522.46</v>
      </c>
      <c r="BL21" s="4">
        <f t="shared" si="30"/>
        <v>111.98208924000001</v>
      </c>
      <c r="BM21" s="174">
        <v>2533.55</v>
      </c>
      <c r="BN21" s="4">
        <f t="shared" si="31"/>
        <v>112.47441870000002</v>
      </c>
      <c r="BO21" s="202">
        <v>2842.42</v>
      </c>
      <c r="BP21" s="203">
        <f t="shared" si="32"/>
        <v>126.18639348</v>
      </c>
      <c r="BQ21" s="204">
        <v>2848.42</v>
      </c>
      <c r="BR21" s="203">
        <f t="shared" si="33"/>
        <v>126.45275748000002</v>
      </c>
    </row>
    <row r="22" spans="1:70" ht="12.75">
      <c r="A22" s="34" t="s">
        <v>73</v>
      </c>
      <c r="B22" s="35"/>
      <c r="C22" s="95"/>
      <c r="D22" s="142"/>
      <c r="E22" s="139"/>
      <c r="F22" s="142"/>
      <c r="G22" s="140"/>
      <c r="H22" s="142"/>
      <c r="I22" s="139"/>
      <c r="J22" s="144"/>
      <c r="K22" s="139"/>
      <c r="L22" s="143"/>
      <c r="M22" s="139"/>
      <c r="N22" s="143"/>
      <c r="O22" s="139"/>
      <c r="P22" s="143"/>
      <c r="Q22" s="139"/>
      <c r="R22" s="143"/>
      <c r="S22" s="139"/>
      <c r="T22" s="143"/>
      <c r="U22" s="139"/>
      <c r="V22" s="142"/>
      <c r="W22" s="139"/>
      <c r="X22" s="143"/>
      <c r="Y22" s="139"/>
      <c r="Z22" s="143"/>
      <c r="AA22" s="139"/>
      <c r="AB22" s="143"/>
      <c r="AC22" s="139"/>
      <c r="AD22" s="142"/>
      <c r="AE22" s="139"/>
      <c r="AF22" s="143"/>
      <c r="AG22" s="139"/>
      <c r="AH22" s="143"/>
      <c r="AI22" s="139"/>
      <c r="AJ22" s="143"/>
      <c r="AK22" s="139"/>
      <c r="AL22" s="142"/>
      <c r="AM22" s="139"/>
      <c r="AN22" s="143"/>
      <c r="AO22" s="139"/>
      <c r="AP22" s="143"/>
      <c r="AQ22" s="139"/>
      <c r="AR22" s="143"/>
      <c r="AS22" s="139"/>
      <c r="AT22" s="142"/>
      <c r="AU22" s="139"/>
      <c r="AV22" s="143"/>
      <c r="AW22" s="139"/>
      <c r="AX22" s="143"/>
      <c r="AY22" s="139"/>
      <c r="AZ22" s="143"/>
      <c r="BA22" s="176"/>
      <c r="BB22" s="142"/>
      <c r="BC22" s="139"/>
      <c r="BD22" s="142"/>
      <c r="BE22" s="139"/>
      <c r="BF22" s="143"/>
      <c r="BG22" s="139"/>
      <c r="BH22" s="143"/>
      <c r="BI22" s="139"/>
      <c r="BJ22" s="142"/>
      <c r="BK22" s="139"/>
      <c r="BL22" s="142"/>
      <c r="BM22" s="139"/>
      <c r="BN22" s="143"/>
      <c r="BO22" s="206"/>
      <c r="BP22" s="207"/>
      <c r="BQ22" s="208"/>
      <c r="BR22" s="207"/>
    </row>
    <row r="23" spans="1:70" ht="12.75">
      <c r="A23" s="30" t="s">
        <v>70</v>
      </c>
      <c r="B23" s="31">
        <f>SUM(B14:B21)/12</f>
        <v>0.018456</v>
      </c>
      <c r="C23" s="109">
        <v>1427.8</v>
      </c>
      <c r="D23" s="4">
        <f>C23*B23</f>
        <v>26.3514768</v>
      </c>
      <c r="E23" s="109">
        <v>3407.84</v>
      </c>
      <c r="F23" s="4">
        <f>E23*B23</f>
        <v>62.89509504</v>
      </c>
      <c r="G23" s="109">
        <v>1599.14</v>
      </c>
      <c r="H23" s="4">
        <f>G23*B23</f>
        <v>29.51372784</v>
      </c>
      <c r="I23" s="109">
        <v>3816.54</v>
      </c>
      <c r="J23" s="4">
        <f>I23*B23</f>
        <v>70.43806224</v>
      </c>
      <c r="K23" s="109">
        <v>1599.14</v>
      </c>
      <c r="L23" s="4">
        <f>K23*B23</f>
        <v>29.51372784</v>
      </c>
      <c r="M23" s="109">
        <v>3816.54</v>
      </c>
      <c r="N23" s="4">
        <f>M23*B23</f>
        <v>70.43806224</v>
      </c>
      <c r="O23" s="109">
        <v>1720</v>
      </c>
      <c r="P23" s="4">
        <f>O23*B23</f>
        <v>31.744320000000002</v>
      </c>
      <c r="Q23" s="109">
        <v>3934.9</v>
      </c>
      <c r="R23" s="4">
        <f>Q23*B23</f>
        <v>72.6225144</v>
      </c>
      <c r="S23" s="109">
        <v>1720</v>
      </c>
      <c r="T23" s="4">
        <f>1720*B23</f>
        <v>31.744320000000002</v>
      </c>
      <c r="U23" s="109">
        <v>3934.9</v>
      </c>
      <c r="V23" s="4">
        <f>U23*B23</f>
        <v>72.6225144</v>
      </c>
      <c r="W23" s="109">
        <v>1962.53</v>
      </c>
      <c r="X23" s="4">
        <f>W23*B23</f>
        <v>36.22045368</v>
      </c>
      <c r="Y23" s="109">
        <v>1979.1</v>
      </c>
      <c r="Z23" s="4">
        <f>Y23*B23</f>
        <v>36.5262696</v>
      </c>
      <c r="AA23" s="109">
        <v>1962.53</v>
      </c>
      <c r="AB23" s="4">
        <f>AA23*B23</f>
        <v>36.22045368</v>
      </c>
      <c r="AC23" s="109">
        <v>1979.1</v>
      </c>
      <c r="AD23" s="4">
        <f>AC23*B23</f>
        <v>36.5262696</v>
      </c>
      <c r="AE23" s="109">
        <v>2050.84</v>
      </c>
      <c r="AF23" s="4">
        <f>AE23*B23</f>
        <v>37.85030304</v>
      </c>
      <c r="AG23" s="109">
        <v>2059.85</v>
      </c>
      <c r="AH23" s="4">
        <f>AG23*B23</f>
        <v>38.0165916</v>
      </c>
      <c r="AI23" s="109">
        <v>2050.84</v>
      </c>
      <c r="AJ23" s="4">
        <f>AI23*B23</f>
        <v>37.85030304</v>
      </c>
      <c r="AK23" s="109">
        <v>2059.85</v>
      </c>
      <c r="AL23" s="4">
        <f>AK23*B23</f>
        <v>38.0165916</v>
      </c>
      <c r="AM23" s="109">
        <v>2149.28</v>
      </c>
      <c r="AN23" s="4">
        <f>AM23*B23</f>
        <v>39.667111680000005</v>
      </c>
      <c r="AO23" s="109">
        <v>2158.72</v>
      </c>
      <c r="AP23" s="4">
        <f>AO23*B23</f>
        <v>39.841336319999996</v>
      </c>
      <c r="AQ23" s="109">
        <v>2149.28</v>
      </c>
      <c r="AR23" s="4">
        <f>AQ23*B23</f>
        <v>39.667111680000005</v>
      </c>
      <c r="AS23" s="109">
        <v>2158.72</v>
      </c>
      <c r="AT23" s="4">
        <f>AS23*B23</f>
        <v>39.841336319999996</v>
      </c>
      <c r="AU23" s="109">
        <v>2239.55</v>
      </c>
      <c r="AV23" s="4">
        <f>AU23*B23</f>
        <v>41.3331348</v>
      </c>
      <c r="AW23" s="109">
        <v>2249.39</v>
      </c>
      <c r="AX23" s="4">
        <f>AW23*B23</f>
        <v>41.51474184</v>
      </c>
      <c r="AY23" s="109">
        <v>2277.5</v>
      </c>
      <c r="AZ23" s="4">
        <f>AY23*B23</f>
        <v>42.03354</v>
      </c>
      <c r="BA23" s="109">
        <v>2287.51</v>
      </c>
      <c r="BB23" s="4">
        <f>BA23*B23</f>
        <v>42.21828456000001</v>
      </c>
      <c r="BC23" s="109">
        <v>2332.16</v>
      </c>
      <c r="BD23" s="4">
        <f>BC23*B23</f>
        <v>43.04234496</v>
      </c>
      <c r="BE23" s="109">
        <v>2342.41</v>
      </c>
      <c r="BF23" s="4">
        <f>BE23*B23</f>
        <v>43.231518959999995</v>
      </c>
      <c r="BG23" s="109">
        <v>2427.78</v>
      </c>
      <c r="BH23" s="4">
        <f>B23*BG23</f>
        <v>44.80710768</v>
      </c>
      <c r="BI23" s="109">
        <v>2438.45</v>
      </c>
      <c r="BJ23" s="4">
        <f>B23*BI23</f>
        <v>45.004033199999995</v>
      </c>
      <c r="BK23" s="109">
        <v>2522.46</v>
      </c>
      <c r="BL23" s="4">
        <f>B23*BK23</f>
        <v>46.55452176</v>
      </c>
      <c r="BM23" s="109">
        <v>2533.55</v>
      </c>
      <c r="BN23" s="4">
        <f>B23*BM23</f>
        <v>46.75919880000001</v>
      </c>
      <c r="BO23" s="205">
        <v>2848.42</v>
      </c>
      <c r="BP23" s="203">
        <f>B23*BO23</f>
        <v>52.57043952</v>
      </c>
      <c r="BQ23" s="204">
        <v>2848.42</v>
      </c>
      <c r="BR23" s="203">
        <f t="shared" si="33"/>
        <v>52.57043952</v>
      </c>
    </row>
    <row r="24" spans="1:70" ht="23.25" customHeight="1">
      <c r="A24" s="305" t="s">
        <v>291</v>
      </c>
      <c r="B24" s="306"/>
      <c r="C24" s="141"/>
      <c r="D24" s="143"/>
      <c r="E24" s="141"/>
      <c r="F24" s="143"/>
      <c r="G24" s="141"/>
      <c r="H24" s="143"/>
      <c r="I24" s="141"/>
      <c r="J24" s="143"/>
      <c r="K24" s="141"/>
      <c r="L24" s="143"/>
      <c r="M24" s="141"/>
      <c r="N24" s="143"/>
      <c r="O24" s="141"/>
      <c r="P24" s="143"/>
      <c r="Q24" s="141"/>
      <c r="R24" s="143"/>
      <c r="S24" s="141"/>
      <c r="T24" s="143"/>
      <c r="U24" s="141"/>
      <c r="V24" s="143"/>
      <c r="W24" s="141"/>
      <c r="X24" s="143"/>
      <c r="Y24" s="141"/>
      <c r="Z24" s="143"/>
      <c r="AA24" s="141"/>
      <c r="AB24" s="143"/>
      <c r="AC24" s="141"/>
      <c r="AD24" s="143"/>
      <c r="AE24" s="141"/>
      <c r="AF24" s="143"/>
      <c r="AG24" s="141"/>
      <c r="AH24" s="143"/>
      <c r="AI24" s="141"/>
      <c r="AJ24" s="143"/>
      <c r="AK24" s="141"/>
      <c r="AL24" s="143"/>
      <c r="AM24" s="141"/>
      <c r="AN24" s="143"/>
      <c r="AO24" s="141"/>
      <c r="AP24" s="143"/>
      <c r="AQ24" s="141"/>
      <c r="AR24" s="143"/>
      <c r="AS24" s="141"/>
      <c r="AT24" s="143"/>
      <c r="AU24" s="141"/>
      <c r="AV24" s="143"/>
      <c r="AW24" s="141"/>
      <c r="AX24" s="143"/>
      <c r="AY24" s="141"/>
      <c r="AZ24" s="143"/>
      <c r="BA24" s="139"/>
      <c r="BB24" s="142"/>
      <c r="BC24" s="139"/>
      <c r="BD24" s="142"/>
      <c r="BE24" s="139"/>
      <c r="BF24" s="143"/>
      <c r="BG24" s="141"/>
      <c r="BH24" s="143"/>
      <c r="BI24" s="139"/>
      <c r="BJ24" s="142"/>
      <c r="BK24" s="139"/>
      <c r="BL24" s="142"/>
      <c r="BM24" s="139"/>
      <c r="BN24" s="143"/>
      <c r="BO24" s="209"/>
      <c r="BP24" s="210"/>
      <c r="BQ24" s="206"/>
      <c r="BR24" s="211"/>
    </row>
    <row r="25" spans="1:70" ht="12.75">
      <c r="A25" s="46"/>
      <c r="B25" s="47"/>
      <c r="C25" s="109">
        <v>1427.8</v>
      </c>
      <c r="D25" s="4"/>
      <c r="E25" s="109">
        <v>3407.84</v>
      </c>
      <c r="F25" s="4"/>
      <c r="G25" s="109">
        <v>1599.14</v>
      </c>
      <c r="H25" s="4"/>
      <c r="I25" s="109">
        <v>3816.54</v>
      </c>
      <c r="J25" s="4"/>
      <c r="K25" s="109">
        <v>1599.14</v>
      </c>
      <c r="L25" s="4"/>
      <c r="M25" s="109">
        <v>3816.54</v>
      </c>
      <c r="N25" s="4"/>
      <c r="O25" s="109">
        <v>1720</v>
      </c>
      <c r="P25" s="4"/>
      <c r="Q25" s="109">
        <v>3934.9</v>
      </c>
      <c r="R25" s="4"/>
      <c r="S25" s="109">
        <v>1720</v>
      </c>
      <c r="T25" s="4"/>
      <c r="U25" s="109">
        <v>3934.9</v>
      </c>
      <c r="V25" s="4"/>
      <c r="W25" s="109">
        <v>1962.53</v>
      </c>
      <c r="X25" s="4"/>
      <c r="Y25" s="109">
        <v>4406.51</v>
      </c>
      <c r="Z25" s="4"/>
      <c r="AA25" s="109">
        <v>1962.53</v>
      </c>
      <c r="AB25" s="4"/>
      <c r="AC25" s="109">
        <v>4406.51</v>
      </c>
      <c r="AD25" s="4"/>
      <c r="AE25" s="109">
        <v>2050.84</v>
      </c>
      <c r="AF25" s="4"/>
      <c r="AG25" s="109">
        <v>4586.55</v>
      </c>
      <c r="AH25" s="4"/>
      <c r="AI25" s="109">
        <v>2050.84</v>
      </c>
      <c r="AJ25" s="4"/>
      <c r="AK25" s="109">
        <v>4586.55</v>
      </c>
      <c r="AL25" s="4"/>
      <c r="AM25" s="109">
        <v>2149.28</v>
      </c>
      <c r="AN25" s="4"/>
      <c r="AO25" s="109">
        <v>4787.55</v>
      </c>
      <c r="AP25" s="4"/>
      <c r="AQ25" s="109">
        <v>2149.28</v>
      </c>
      <c r="AR25" s="4"/>
      <c r="AS25" s="109">
        <v>4787.55</v>
      </c>
      <c r="AT25" s="4"/>
      <c r="AU25" s="109">
        <v>2239.55</v>
      </c>
      <c r="AV25" s="4"/>
      <c r="AW25" s="109">
        <v>4938.85</v>
      </c>
      <c r="AX25" s="4"/>
      <c r="AY25" s="109">
        <v>2277.5</v>
      </c>
      <c r="AZ25" s="4"/>
      <c r="BA25" s="109">
        <v>5010.54</v>
      </c>
      <c r="BB25" s="4"/>
      <c r="BC25" s="109">
        <v>2332.16</v>
      </c>
      <c r="BD25" s="4"/>
      <c r="BE25" s="109">
        <v>5095.5</v>
      </c>
      <c r="BF25" s="4"/>
      <c r="BG25" s="109">
        <v>2427.78</v>
      </c>
      <c r="BH25" s="4"/>
      <c r="BI25" s="109">
        <v>5299.24</v>
      </c>
      <c r="BJ25" s="4"/>
      <c r="BK25" s="109">
        <v>2522.46</v>
      </c>
      <c r="BL25" s="4"/>
      <c r="BM25" s="109">
        <v>5505.9</v>
      </c>
      <c r="BN25" s="4"/>
      <c r="BO25" s="205">
        <v>2421.39</v>
      </c>
      <c r="BP25" s="203"/>
      <c r="BQ25" s="205">
        <v>5153.73</v>
      </c>
      <c r="BR25" s="203"/>
    </row>
    <row r="26" spans="1:70" ht="19.5" customHeight="1">
      <c r="A26" s="305" t="s">
        <v>292</v>
      </c>
      <c r="B26" s="306"/>
      <c r="C26" s="141"/>
      <c r="D26" s="143"/>
      <c r="E26" s="141"/>
      <c r="F26" s="143"/>
      <c r="G26" s="141"/>
      <c r="H26" s="143"/>
      <c r="I26" s="141"/>
      <c r="J26" s="143"/>
      <c r="K26" s="141"/>
      <c r="L26" s="143"/>
      <c r="M26" s="141"/>
      <c r="N26" s="143"/>
      <c r="O26" s="141"/>
      <c r="P26" s="143"/>
      <c r="Q26" s="141"/>
      <c r="R26" s="143"/>
      <c r="S26" s="141"/>
      <c r="T26" s="143"/>
      <c r="U26" s="141"/>
      <c r="V26" s="143"/>
      <c r="W26" s="141"/>
      <c r="X26" s="143"/>
      <c r="Y26" s="141"/>
      <c r="Z26" s="143"/>
      <c r="AA26" s="141"/>
      <c r="AB26" s="143"/>
      <c r="AC26" s="141"/>
      <c r="AD26" s="143"/>
      <c r="AE26" s="141"/>
      <c r="AF26" s="143"/>
      <c r="AG26" s="141"/>
      <c r="AH26" s="143"/>
      <c r="AI26" s="141"/>
      <c r="AJ26" s="143"/>
      <c r="AK26" s="141"/>
      <c r="AL26" s="143"/>
      <c r="AM26" s="141"/>
      <c r="AN26" s="143"/>
      <c r="AO26" s="141"/>
      <c r="AP26" s="143"/>
      <c r="AQ26" s="141"/>
      <c r="AR26" s="143"/>
      <c r="AS26" s="141"/>
      <c r="AT26" s="143"/>
      <c r="AU26" s="141"/>
      <c r="AV26" s="143"/>
      <c r="AW26" s="141"/>
      <c r="AX26" s="143"/>
      <c r="AY26" s="141"/>
      <c r="AZ26" s="143"/>
      <c r="BA26" s="139"/>
      <c r="BB26" s="142"/>
      <c r="BC26" s="139"/>
      <c r="BD26" s="142"/>
      <c r="BE26" s="139"/>
      <c r="BF26" s="142"/>
      <c r="BG26" s="141"/>
      <c r="BH26" s="143"/>
      <c r="BI26" s="139"/>
      <c r="BJ26" s="142"/>
      <c r="BK26" s="139"/>
      <c r="BL26" s="142"/>
      <c r="BM26" s="139"/>
      <c r="BN26" s="142"/>
      <c r="BO26" s="209"/>
      <c r="BP26" s="210"/>
      <c r="BQ26" s="206"/>
      <c r="BR26" s="211"/>
    </row>
    <row r="27" spans="1:70" ht="12.75">
      <c r="A27" s="48"/>
      <c r="B27" s="49"/>
      <c r="C27" s="109">
        <v>1427.8</v>
      </c>
      <c r="D27" s="4"/>
      <c r="E27" s="109">
        <v>3407.84</v>
      </c>
      <c r="F27" s="4"/>
      <c r="G27" s="109">
        <v>1599.14</v>
      </c>
      <c r="H27" s="4"/>
      <c r="I27" s="109">
        <v>3816.54</v>
      </c>
      <c r="J27" s="4"/>
      <c r="K27" s="109">
        <v>1599.14</v>
      </c>
      <c r="L27" s="4"/>
      <c r="M27" s="109">
        <v>3816.54</v>
      </c>
      <c r="N27" s="4"/>
      <c r="O27" s="109">
        <v>1720</v>
      </c>
      <c r="P27" s="4"/>
      <c r="Q27" s="109">
        <v>3934.9</v>
      </c>
      <c r="R27" s="4"/>
      <c r="S27" s="109">
        <v>1720</v>
      </c>
      <c r="T27" s="4"/>
      <c r="U27" s="109">
        <v>3934.9</v>
      </c>
      <c r="V27" s="4"/>
      <c r="W27" s="109">
        <v>1962.53</v>
      </c>
      <c r="X27" s="4"/>
      <c r="Y27" s="109">
        <v>4406.51</v>
      </c>
      <c r="Z27" s="4"/>
      <c r="AA27" s="109">
        <v>1962.53</v>
      </c>
      <c r="AB27" s="4"/>
      <c r="AC27" s="109">
        <v>4406.51</v>
      </c>
      <c r="AD27" s="4"/>
      <c r="AE27" s="109">
        <v>2050.84</v>
      </c>
      <c r="AF27" s="4"/>
      <c r="AG27" s="109">
        <v>4586.55</v>
      </c>
      <c r="AH27" s="4"/>
      <c r="AI27" s="109">
        <v>2050.84</v>
      </c>
      <c r="AJ27" s="4"/>
      <c r="AK27" s="109">
        <v>4586.55</v>
      </c>
      <c r="AL27" s="4"/>
      <c r="AM27" s="109">
        <v>2149.28</v>
      </c>
      <c r="AN27" s="4"/>
      <c r="AO27" s="109">
        <v>4787.55</v>
      </c>
      <c r="AP27" s="4"/>
      <c r="AQ27" s="109">
        <v>2149.28</v>
      </c>
      <c r="AR27" s="4"/>
      <c r="AS27" s="109">
        <v>4787.55</v>
      </c>
      <c r="AT27" s="4"/>
      <c r="AU27" s="109">
        <v>2239.55</v>
      </c>
      <c r="AV27" s="4"/>
      <c r="AW27" s="109">
        <v>4938.85</v>
      </c>
      <c r="AX27" s="4"/>
      <c r="AY27" s="109">
        <v>2277.5</v>
      </c>
      <c r="AZ27" s="4"/>
      <c r="BA27" s="109">
        <v>5010.54</v>
      </c>
      <c r="BB27" s="4"/>
      <c r="BC27" s="109">
        <v>2332.16</v>
      </c>
      <c r="BD27" s="4"/>
      <c r="BE27" s="109">
        <v>5095.5</v>
      </c>
      <c r="BF27" s="4"/>
      <c r="BG27" s="109">
        <v>2427.78</v>
      </c>
      <c r="BH27" s="4"/>
      <c r="BI27" s="109">
        <v>5299.24</v>
      </c>
      <c r="BJ27" s="4"/>
      <c r="BK27" s="109">
        <v>2522.46</v>
      </c>
      <c r="BL27" s="4"/>
      <c r="BM27" s="109">
        <v>5505.9</v>
      </c>
      <c r="BN27" s="4"/>
      <c r="BO27" s="205">
        <v>2421.39</v>
      </c>
      <c r="BP27" s="203"/>
      <c r="BQ27" s="205">
        <v>5153.73</v>
      </c>
      <c r="BR27" s="203"/>
    </row>
    <row r="28" spans="1:2" ht="12.75">
      <c r="A28" s="11"/>
      <c r="B28" s="11"/>
    </row>
    <row r="29" spans="1:2" ht="12.75">
      <c r="A29" s="38" t="s">
        <v>99</v>
      </c>
      <c r="B29" s="11"/>
    </row>
    <row r="30" spans="1:2" ht="12.75">
      <c r="A30" s="18" t="s">
        <v>75</v>
      </c>
      <c r="B30" s="11"/>
    </row>
    <row r="31" spans="1:2" ht="12.75">
      <c r="A31" s="18" t="s">
        <v>76</v>
      </c>
      <c r="B31" s="11"/>
    </row>
    <row r="32" spans="1:2" ht="12.75">
      <c r="A32" s="20" t="s">
        <v>91</v>
      </c>
      <c r="B32" s="11"/>
    </row>
    <row r="33" spans="1:2" ht="12.75">
      <c r="A33" s="20" t="s">
        <v>92</v>
      </c>
      <c r="B33" s="39"/>
    </row>
    <row r="34" spans="1:2" ht="12.75">
      <c r="A34" s="20" t="s">
        <v>87</v>
      </c>
      <c r="B34" s="11"/>
    </row>
    <row r="35" spans="1:2" ht="12.75">
      <c r="A35" s="20" t="s">
        <v>78</v>
      </c>
      <c r="B35" s="11"/>
    </row>
    <row r="36" spans="1:2" ht="12.75">
      <c r="A36" s="20" t="s">
        <v>79</v>
      </c>
      <c r="B36" s="11"/>
    </row>
    <row r="37" spans="1:2" ht="12.75">
      <c r="A37" s="20" t="s">
        <v>101</v>
      </c>
      <c r="B37" s="11"/>
    </row>
    <row r="38" spans="1:2" ht="12.75">
      <c r="A38" s="20" t="s">
        <v>81</v>
      </c>
      <c r="B38" s="11"/>
    </row>
    <row r="39" ht="12.75">
      <c r="A39" s="20" t="s">
        <v>80</v>
      </c>
    </row>
    <row r="40" ht="12.75">
      <c r="A40" s="20" t="s">
        <v>88</v>
      </c>
    </row>
    <row r="41" ht="12.75">
      <c r="A41" s="20" t="s">
        <v>82</v>
      </c>
    </row>
    <row r="42" ht="12.75">
      <c r="A42" s="20" t="s">
        <v>83</v>
      </c>
    </row>
    <row r="43" ht="12.75">
      <c r="A43" s="20" t="s">
        <v>89</v>
      </c>
    </row>
    <row r="44" ht="12.75">
      <c r="A44" s="20" t="s">
        <v>84</v>
      </c>
    </row>
    <row r="45" ht="12.75">
      <c r="A45" t="s">
        <v>85</v>
      </c>
    </row>
    <row r="46" ht="12.75">
      <c r="A46" s="20" t="s">
        <v>90</v>
      </c>
    </row>
    <row r="47" ht="12.75">
      <c r="A47" s="20" t="s">
        <v>86</v>
      </c>
    </row>
    <row r="48" ht="12.75">
      <c r="A48" t="s">
        <v>79</v>
      </c>
    </row>
    <row r="49" ht="12.75">
      <c r="A49" s="20" t="s">
        <v>148</v>
      </c>
    </row>
    <row r="50" ht="12.75">
      <c r="A50" s="20" t="s">
        <v>149</v>
      </c>
    </row>
    <row r="51" ht="12.75">
      <c r="A51" s="20" t="s">
        <v>150</v>
      </c>
    </row>
    <row r="52" ht="12.75">
      <c r="A52" s="20" t="s">
        <v>151</v>
      </c>
    </row>
    <row r="53" ht="12.75">
      <c r="A53" s="20" t="s">
        <v>152</v>
      </c>
    </row>
    <row r="54" ht="12.75">
      <c r="A54" s="20" t="s">
        <v>274</v>
      </c>
    </row>
    <row r="55" ht="12.75">
      <c r="A55" s="20" t="s">
        <v>175</v>
      </c>
    </row>
    <row r="56" ht="12.75">
      <c r="A56" s="20" t="s">
        <v>275</v>
      </c>
    </row>
    <row r="57" ht="12.75">
      <c r="A57" s="20" t="s">
        <v>176</v>
      </c>
    </row>
    <row r="58" ht="12.75">
      <c r="A58" s="20" t="s">
        <v>276</v>
      </c>
    </row>
    <row r="59" ht="12.75">
      <c r="A59" s="20" t="s">
        <v>277</v>
      </c>
    </row>
    <row r="60" ht="12.75">
      <c r="A60" s="20" t="s">
        <v>278</v>
      </c>
    </row>
    <row r="61" ht="12.75">
      <c r="A61" s="20" t="s">
        <v>279</v>
      </c>
    </row>
    <row r="62" spans="1:2" ht="12.75">
      <c r="A62" s="20" t="s">
        <v>281</v>
      </c>
      <c r="B62" t="s">
        <v>295</v>
      </c>
    </row>
    <row r="63" s="310" customFormat="1" ht="12.75">
      <c r="A63" s="310" t="s">
        <v>293</v>
      </c>
    </row>
    <row r="64" s="310" customFormat="1" ht="12.75"/>
    <row r="65" s="310" customFormat="1" ht="12.75"/>
    <row r="66" ht="12.75">
      <c r="A66" s="11" t="s">
        <v>93</v>
      </c>
    </row>
    <row r="67" ht="12.75">
      <c r="A67" s="11" t="s">
        <v>94</v>
      </c>
    </row>
    <row r="68" ht="12.75">
      <c r="A68" s="11" t="s">
        <v>95</v>
      </c>
    </row>
    <row r="69" ht="12.75">
      <c r="A69" s="37" t="s">
        <v>106</v>
      </c>
    </row>
    <row r="70" ht="12.75">
      <c r="A70" s="37" t="s">
        <v>105</v>
      </c>
    </row>
    <row r="71" ht="12.75">
      <c r="A71" s="37" t="s">
        <v>96</v>
      </c>
    </row>
    <row r="72" ht="12.75">
      <c r="A72" s="11" t="s">
        <v>97</v>
      </c>
    </row>
    <row r="73" ht="12.75">
      <c r="A73" s="37" t="s">
        <v>107</v>
      </c>
    </row>
    <row r="74" ht="12.75">
      <c r="A74" s="37" t="s">
        <v>108</v>
      </c>
    </row>
    <row r="75" ht="12.75">
      <c r="A75" s="37" t="s">
        <v>98</v>
      </c>
    </row>
    <row r="76" ht="12.75">
      <c r="A76" s="11" t="s">
        <v>97</v>
      </c>
    </row>
    <row r="77" ht="12.75">
      <c r="A77" s="37" t="s">
        <v>109</v>
      </c>
    </row>
    <row r="78" ht="12.75">
      <c r="A78" s="37" t="s">
        <v>110</v>
      </c>
    </row>
    <row r="79" ht="12.75">
      <c r="A79" s="37" t="s">
        <v>111</v>
      </c>
    </row>
    <row r="80" ht="12.75">
      <c r="A80" s="37" t="s">
        <v>100</v>
      </c>
    </row>
    <row r="81" ht="12.75">
      <c r="A81" s="11" t="s">
        <v>97</v>
      </c>
    </row>
    <row r="82" ht="12.75">
      <c r="A82" s="37" t="s">
        <v>102</v>
      </c>
    </row>
    <row r="83" ht="12.75">
      <c r="A83" t="s">
        <v>103</v>
      </c>
    </row>
    <row r="84" ht="12.75">
      <c r="A84" s="37" t="s">
        <v>153</v>
      </c>
    </row>
    <row r="85" ht="12.75">
      <c r="A85" s="37" t="s">
        <v>154</v>
      </c>
    </row>
    <row r="86" ht="12.75">
      <c r="A86" t="s">
        <v>155</v>
      </c>
    </row>
    <row r="87" ht="12.75">
      <c r="A87" t="s">
        <v>160</v>
      </c>
    </row>
    <row r="88" ht="12.75">
      <c r="A88" t="s">
        <v>196</v>
      </c>
    </row>
    <row r="89" ht="12.75">
      <c r="A89" t="s">
        <v>161</v>
      </c>
    </row>
    <row r="90" ht="12.75">
      <c r="A90" t="s">
        <v>197</v>
      </c>
    </row>
    <row r="91" ht="12.75">
      <c r="A91" t="s">
        <v>177</v>
      </c>
    </row>
    <row r="92" ht="12.75">
      <c r="A92" t="s">
        <v>200</v>
      </c>
    </row>
    <row r="93" ht="12.75">
      <c r="A93" t="s">
        <v>177</v>
      </c>
    </row>
    <row r="94" ht="12.75">
      <c r="A94" t="s">
        <v>198</v>
      </c>
    </row>
    <row r="95" ht="12.75">
      <c r="A95" t="s">
        <v>177</v>
      </c>
    </row>
    <row r="96" ht="12.75">
      <c r="A96" t="s">
        <v>199</v>
      </c>
    </row>
    <row r="97" ht="12.75">
      <c r="A97" t="s">
        <v>201</v>
      </c>
    </row>
    <row r="98" ht="12.75">
      <c r="A98" t="s">
        <v>234</v>
      </c>
    </row>
    <row r="99" ht="12.75">
      <c r="A99" t="s">
        <v>235</v>
      </c>
    </row>
    <row r="100" ht="12.75">
      <c r="A100" t="s">
        <v>258</v>
      </c>
    </row>
    <row r="101" ht="12.75">
      <c r="A101" t="s">
        <v>259</v>
      </c>
    </row>
    <row r="102" ht="12.75">
      <c r="A102" t="s">
        <v>260</v>
      </c>
    </row>
    <row r="103" ht="12.75">
      <c r="A103" t="s">
        <v>273</v>
      </c>
    </row>
    <row r="104" s="311" customFormat="1" ht="12.75">
      <c r="A104" s="311" t="s">
        <v>296</v>
      </c>
    </row>
    <row r="105" s="311" customFormat="1" ht="12.75">
      <c r="A105" s="311" t="s">
        <v>297</v>
      </c>
    </row>
    <row r="106" spans="1:2" s="196" customFormat="1" ht="12.75">
      <c r="A106" s="312" t="s">
        <v>302</v>
      </c>
      <c r="B106" s="312"/>
    </row>
    <row r="107" spans="1:2" ht="12.75" customHeight="1">
      <c r="A107" s="196" t="s">
        <v>305</v>
      </c>
      <c r="B107" s="196"/>
    </row>
  </sheetData>
  <sheetProtection/>
  <mergeCells count="140">
    <mergeCell ref="A63:IV63"/>
    <mergeCell ref="A64:IV64"/>
    <mergeCell ref="A65:IV65"/>
    <mergeCell ref="A104:IV104"/>
    <mergeCell ref="A105:IV105"/>
    <mergeCell ref="A106:B106"/>
    <mergeCell ref="AQ8:AQ11"/>
    <mergeCell ref="AR8:AR11"/>
    <mergeCell ref="AS8:AS11"/>
    <mergeCell ref="AT8:AT11"/>
    <mergeCell ref="AU8:AU11"/>
    <mergeCell ref="AV8:AV11"/>
    <mergeCell ref="AP8:AP11"/>
    <mergeCell ref="AQ4:AX4"/>
    <mergeCell ref="AQ5:AT5"/>
    <mergeCell ref="AU5:AX5"/>
    <mergeCell ref="AQ6:AR7"/>
    <mergeCell ref="AS6:AT7"/>
    <mergeCell ref="AU6:AV7"/>
    <mergeCell ref="AW6:AX7"/>
    <mergeCell ref="AW8:AW11"/>
    <mergeCell ref="AX8:AX11"/>
    <mergeCell ref="AJ8:AJ11"/>
    <mergeCell ref="AK8:AK11"/>
    <mergeCell ref="AL8:AL11"/>
    <mergeCell ref="AM8:AM11"/>
    <mergeCell ref="AN8:AN11"/>
    <mergeCell ref="AO8:AO11"/>
    <mergeCell ref="AG8:AG11"/>
    <mergeCell ref="AH8:AH11"/>
    <mergeCell ref="AI4:AP4"/>
    <mergeCell ref="AI5:AL5"/>
    <mergeCell ref="AM5:AP5"/>
    <mergeCell ref="AI6:AJ7"/>
    <mergeCell ref="AK6:AL7"/>
    <mergeCell ref="AM6:AN7"/>
    <mergeCell ref="AO6:AP7"/>
    <mergeCell ref="AI8:AI11"/>
    <mergeCell ref="AA8:AA11"/>
    <mergeCell ref="AB8:AB11"/>
    <mergeCell ref="AC8:AC11"/>
    <mergeCell ref="AD8:AD11"/>
    <mergeCell ref="AE8:AE11"/>
    <mergeCell ref="AF8:AF11"/>
    <mergeCell ref="AA4:AH4"/>
    <mergeCell ref="AA5:AD5"/>
    <mergeCell ref="AE5:AH5"/>
    <mergeCell ref="AA6:AB7"/>
    <mergeCell ref="AC6:AD7"/>
    <mergeCell ref="AE6:AF7"/>
    <mergeCell ref="AG6:AH7"/>
    <mergeCell ref="Y6:Z7"/>
    <mergeCell ref="S8:S11"/>
    <mergeCell ref="T8:T11"/>
    <mergeCell ref="U8:U11"/>
    <mergeCell ref="V8:V11"/>
    <mergeCell ref="W8:W11"/>
    <mergeCell ref="X8:X11"/>
    <mergeCell ref="Y8:Y11"/>
    <mergeCell ref="Z8:Z11"/>
    <mergeCell ref="A1:B1"/>
    <mergeCell ref="A2:B2"/>
    <mergeCell ref="A4:A11"/>
    <mergeCell ref="B4:B11"/>
    <mergeCell ref="S4:Z4"/>
    <mergeCell ref="S5:V5"/>
    <mergeCell ref="W5:Z5"/>
    <mergeCell ref="S6:T7"/>
    <mergeCell ref="U6:V7"/>
    <mergeCell ref="W6:X7"/>
    <mergeCell ref="C8:C11"/>
    <mergeCell ref="D8:D11"/>
    <mergeCell ref="E8:E11"/>
    <mergeCell ref="F8:F11"/>
    <mergeCell ref="A26:B26"/>
    <mergeCell ref="A12:B12"/>
    <mergeCell ref="A24:B24"/>
    <mergeCell ref="G8:G11"/>
    <mergeCell ref="H8:H11"/>
    <mergeCell ref="K6:L7"/>
    <mergeCell ref="M6:N7"/>
    <mergeCell ref="O6:P7"/>
    <mergeCell ref="N8:N11"/>
    <mergeCell ref="O8:O11"/>
    <mergeCell ref="M8:M11"/>
    <mergeCell ref="G6:H7"/>
    <mergeCell ref="I6:J7"/>
    <mergeCell ref="I8:I11"/>
    <mergeCell ref="P8:P11"/>
    <mergeCell ref="Q8:Q11"/>
    <mergeCell ref="R8:R11"/>
    <mergeCell ref="J8:J11"/>
    <mergeCell ref="K8:K11"/>
    <mergeCell ref="L8:L11"/>
    <mergeCell ref="C5:F5"/>
    <mergeCell ref="G5:J5"/>
    <mergeCell ref="K5:N5"/>
    <mergeCell ref="C4:J4"/>
    <mergeCell ref="K4:R4"/>
    <mergeCell ref="E6:F7"/>
    <mergeCell ref="Q6:R7"/>
    <mergeCell ref="O5:R5"/>
    <mergeCell ref="C6:D7"/>
    <mergeCell ref="AY4:BF4"/>
    <mergeCell ref="AY5:BB5"/>
    <mergeCell ref="BC5:BF5"/>
    <mergeCell ref="AY6:AZ7"/>
    <mergeCell ref="BA6:BB7"/>
    <mergeCell ref="BC6:BD7"/>
    <mergeCell ref="BE6:BF7"/>
    <mergeCell ref="BE8:BE11"/>
    <mergeCell ref="BF8:BF11"/>
    <mergeCell ref="AY8:AY11"/>
    <mergeCell ref="AZ8:AZ11"/>
    <mergeCell ref="BA8:BA11"/>
    <mergeCell ref="BB8:BB11"/>
    <mergeCell ref="BC8:BC11"/>
    <mergeCell ref="BD8:BD11"/>
    <mergeCell ref="BG4:BN4"/>
    <mergeCell ref="BG5:BJ5"/>
    <mergeCell ref="BK5:BN5"/>
    <mergeCell ref="BG6:BH7"/>
    <mergeCell ref="BI6:BJ7"/>
    <mergeCell ref="BK6:BL7"/>
    <mergeCell ref="BM6:BN7"/>
    <mergeCell ref="BM8:BM11"/>
    <mergeCell ref="BN8:BN11"/>
    <mergeCell ref="BG8:BG11"/>
    <mergeCell ref="BH8:BH11"/>
    <mergeCell ref="BI8:BI11"/>
    <mergeCell ref="BJ8:BJ11"/>
    <mergeCell ref="BK8:BK11"/>
    <mergeCell ref="BL8:BL11"/>
    <mergeCell ref="BO6:BP7"/>
    <mergeCell ref="BQ6:BR7"/>
    <mergeCell ref="BO4:BR5"/>
    <mergeCell ref="BO8:BO11"/>
    <mergeCell ref="BP8:BP11"/>
    <mergeCell ref="BQ8:BQ11"/>
    <mergeCell ref="BR8:BR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47"/>
  <sheetViews>
    <sheetView tabSelected="1" zoomScalePageLayoutView="0" workbookViewId="0" topLeftCell="A49">
      <pane xSplit="1" topLeftCell="B1" activePane="topRight" state="frozen"/>
      <selection pane="topLeft" activeCell="A1" sqref="A1"/>
      <selection pane="topRight" activeCell="I56" sqref="I56"/>
    </sheetView>
  </sheetViews>
  <sheetFormatPr defaultColWidth="9.00390625" defaultRowHeight="12.75"/>
  <cols>
    <col min="1" max="1" width="52.625" style="0" customWidth="1"/>
    <col min="2" max="2" width="10.375" style="0" customWidth="1"/>
    <col min="3" max="3" width="9.125" style="0" customWidth="1"/>
    <col min="4" max="4" width="13.375" style="0" customWidth="1"/>
    <col min="5" max="5" width="10.25390625" style="0" customWidth="1"/>
    <col min="6" max="6" width="14.00390625" style="0" customWidth="1"/>
    <col min="7" max="9" width="9.125" style="0" customWidth="1"/>
    <col min="10" max="10" width="10.25390625" style="0" customWidth="1"/>
    <col min="11" max="11" width="9.125" style="0" customWidth="1"/>
    <col min="12" max="12" width="11.375" style="0" customWidth="1"/>
    <col min="13" max="13" width="10.125" style="0" customWidth="1"/>
    <col min="14" max="14" width="10.875" style="0" customWidth="1"/>
    <col min="15" max="15" width="10.75390625" style="0" customWidth="1"/>
    <col min="16" max="16" width="10.875" style="0" customWidth="1"/>
    <col min="17" max="17" width="11.25390625" style="0" customWidth="1"/>
    <col min="18" max="18" width="11.875" style="0" customWidth="1"/>
    <col min="19" max="19" width="12.125" style="0" customWidth="1"/>
    <col min="20" max="20" width="10.625" style="0" customWidth="1"/>
    <col min="21" max="21" width="11.625" style="0" customWidth="1"/>
  </cols>
  <sheetData>
    <row r="1" ht="15.75">
      <c r="A1" s="55" t="s">
        <v>122</v>
      </c>
    </row>
    <row r="2" ht="15.75">
      <c r="A2" s="55" t="s">
        <v>125</v>
      </c>
    </row>
    <row r="4" spans="1:6" ht="12.75" customHeight="1">
      <c r="A4" s="314" t="s">
        <v>0</v>
      </c>
      <c r="B4" s="315" t="s">
        <v>166</v>
      </c>
      <c r="C4" s="317" t="s">
        <v>266</v>
      </c>
      <c r="D4" s="318"/>
      <c r="E4" s="318"/>
      <c r="F4" s="319"/>
    </row>
    <row r="5" spans="1:6" ht="12.75" customHeight="1">
      <c r="A5" s="314"/>
      <c r="B5" s="316"/>
      <c r="C5" s="302" t="s">
        <v>272</v>
      </c>
      <c r="D5" s="304"/>
      <c r="E5" s="317" t="s">
        <v>269</v>
      </c>
      <c r="F5" s="319"/>
    </row>
    <row r="6" spans="1:6" ht="89.25">
      <c r="A6" s="314"/>
      <c r="B6" s="316"/>
      <c r="C6" s="12" t="s">
        <v>2</v>
      </c>
      <c r="D6" s="64" t="s">
        <v>3</v>
      </c>
      <c r="E6" s="12" t="s">
        <v>2</v>
      </c>
      <c r="F6" s="64" t="s">
        <v>3</v>
      </c>
    </row>
    <row r="7" spans="1:6" ht="17.25" customHeight="1">
      <c r="A7" s="159" t="s">
        <v>121</v>
      </c>
      <c r="B7" s="125"/>
      <c r="C7" s="66"/>
      <c r="D7" s="64"/>
      <c r="E7" s="11"/>
      <c r="F7" s="64"/>
    </row>
    <row r="8" spans="1:6" ht="16.5" customHeight="1">
      <c r="A8" s="56" t="s">
        <v>126</v>
      </c>
      <c r="B8" s="126"/>
      <c r="C8" s="127"/>
      <c r="D8" s="128"/>
      <c r="E8" s="128"/>
      <c r="F8" s="129"/>
    </row>
    <row r="9" spans="1:6" ht="12.75">
      <c r="A9" s="160" t="s">
        <v>127</v>
      </c>
      <c r="B9" s="126"/>
      <c r="C9" s="66"/>
      <c r="D9" s="11"/>
      <c r="E9" s="11"/>
      <c r="F9" s="67"/>
    </row>
    <row r="10" spans="1:6" ht="12.75">
      <c r="A10" s="58" t="s">
        <v>128</v>
      </c>
      <c r="B10" s="130">
        <v>2.155</v>
      </c>
      <c r="C10" s="131">
        <v>112.47</v>
      </c>
      <c r="D10" s="132">
        <f>C10*B10</f>
        <v>242.37284999999997</v>
      </c>
      <c r="E10" s="131">
        <v>117.38</v>
      </c>
      <c r="F10" s="132">
        <f>E10*B10</f>
        <v>252.95389999999998</v>
      </c>
    </row>
    <row r="11" spans="1:6" ht="12.75">
      <c r="A11" s="59" t="s">
        <v>129</v>
      </c>
      <c r="B11" s="130">
        <v>1.589</v>
      </c>
      <c r="C11" s="131">
        <v>112.47</v>
      </c>
      <c r="D11" s="132">
        <f aca="true" t="shared" si="0" ref="D11:D18">C11*B11</f>
        <v>178.71483</v>
      </c>
      <c r="E11" s="131">
        <v>117.38</v>
      </c>
      <c r="F11" s="132">
        <f aca="true" t="shared" si="1" ref="F11:F18">E11*B11</f>
        <v>186.51682</v>
      </c>
    </row>
    <row r="12" spans="1:6" ht="12.75">
      <c r="A12" s="57" t="s">
        <v>130</v>
      </c>
      <c r="B12" s="130"/>
      <c r="C12" s="133"/>
      <c r="D12" s="132"/>
      <c r="E12" s="134"/>
      <c r="F12" s="132"/>
    </row>
    <row r="13" spans="1:6" ht="12.75">
      <c r="A13" s="59" t="s">
        <v>131</v>
      </c>
      <c r="B13" s="130">
        <v>2.008</v>
      </c>
      <c r="C13" s="131">
        <v>112.47</v>
      </c>
      <c r="D13" s="132">
        <f t="shared" si="0"/>
        <v>225.83976</v>
      </c>
      <c r="E13" s="131">
        <v>117.38</v>
      </c>
      <c r="F13" s="132">
        <f t="shared" si="1"/>
        <v>235.69904</v>
      </c>
    </row>
    <row r="14" spans="1:6" ht="12.75">
      <c r="A14" s="60" t="s">
        <v>132</v>
      </c>
      <c r="B14" s="130">
        <v>1.921</v>
      </c>
      <c r="C14" s="131">
        <v>112.47</v>
      </c>
      <c r="D14" s="132">
        <f t="shared" si="0"/>
        <v>216.05487</v>
      </c>
      <c r="E14" s="131">
        <v>117.38</v>
      </c>
      <c r="F14" s="132">
        <f t="shared" si="1"/>
        <v>225.48698</v>
      </c>
    </row>
    <row r="15" spans="1:6" ht="12.75">
      <c r="A15" s="58" t="s">
        <v>133</v>
      </c>
      <c r="B15" s="130">
        <v>1.48</v>
      </c>
      <c r="C15" s="131">
        <v>112.47</v>
      </c>
      <c r="D15" s="132">
        <f t="shared" si="0"/>
        <v>166.4556</v>
      </c>
      <c r="E15" s="131">
        <v>117.38</v>
      </c>
      <c r="F15" s="132">
        <f t="shared" si="1"/>
        <v>173.7224</v>
      </c>
    </row>
    <row r="16" spans="1:6" ht="12.75">
      <c r="A16" s="59" t="s">
        <v>134</v>
      </c>
      <c r="B16" s="130">
        <v>1.354</v>
      </c>
      <c r="C16" s="131">
        <v>112.47</v>
      </c>
      <c r="D16" s="132">
        <f t="shared" si="0"/>
        <v>152.28438</v>
      </c>
      <c r="E16" s="131">
        <v>117.38</v>
      </c>
      <c r="F16" s="132">
        <f t="shared" si="1"/>
        <v>158.93252</v>
      </c>
    </row>
    <row r="17" spans="1:6" ht="12.75">
      <c r="A17" s="61" t="s">
        <v>135</v>
      </c>
      <c r="B17" s="130">
        <v>0.306</v>
      </c>
      <c r="C17" s="131">
        <v>112.47</v>
      </c>
      <c r="D17" s="132">
        <f t="shared" si="0"/>
        <v>34.41582</v>
      </c>
      <c r="E17" s="131">
        <v>117.38</v>
      </c>
      <c r="F17" s="132">
        <f t="shared" si="1"/>
        <v>35.918279999999996</v>
      </c>
    </row>
    <row r="18" spans="1:6" ht="12.75">
      <c r="A18" s="62" t="s">
        <v>136</v>
      </c>
      <c r="B18" s="130">
        <v>1.354</v>
      </c>
      <c r="C18" s="131">
        <v>112.47</v>
      </c>
      <c r="D18" s="132">
        <f t="shared" si="0"/>
        <v>152.28438</v>
      </c>
      <c r="E18" s="131">
        <v>117.38</v>
      </c>
      <c r="F18" s="132">
        <f t="shared" si="1"/>
        <v>158.93252</v>
      </c>
    </row>
    <row r="19" spans="1:6" ht="17.25" customHeight="1">
      <c r="A19" s="159" t="s">
        <v>123</v>
      </c>
      <c r="B19" s="130"/>
      <c r="C19" s="135"/>
      <c r="D19" s="135"/>
      <c r="E19" s="135"/>
      <c r="F19" s="136"/>
    </row>
    <row r="20" spans="1:6" ht="12.75">
      <c r="A20" s="62"/>
      <c r="B20" s="130"/>
      <c r="C20" s="123">
        <v>112.47</v>
      </c>
      <c r="D20" s="137"/>
      <c r="E20" s="123">
        <v>117.38</v>
      </c>
      <c r="F20" s="137"/>
    </row>
    <row r="21" spans="1:6" ht="16.5" customHeight="1">
      <c r="A21" s="159" t="s">
        <v>124</v>
      </c>
      <c r="B21" s="130"/>
      <c r="C21" s="135"/>
      <c r="D21" s="135"/>
      <c r="E21" s="135"/>
      <c r="F21" s="136"/>
    </row>
    <row r="22" spans="1:6" ht="12.75">
      <c r="A22" s="62"/>
      <c r="B22" s="130"/>
      <c r="C22" s="124">
        <v>112.47</v>
      </c>
      <c r="D22" s="138"/>
      <c r="E22" s="124">
        <v>117.38</v>
      </c>
      <c r="F22" s="138"/>
    </row>
    <row r="23" ht="14.25" customHeight="1">
      <c r="A23" s="63"/>
    </row>
    <row r="24" s="19" customFormat="1" ht="12.75">
      <c r="A24" s="17" t="s">
        <v>137</v>
      </c>
    </row>
    <row r="25" s="19" customFormat="1" ht="12.75">
      <c r="A25" s="20" t="s">
        <v>138</v>
      </c>
    </row>
    <row r="26" spans="1:23" s="19" customFormat="1" ht="12.75">
      <c r="A26" s="177" t="s">
        <v>140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</row>
    <row r="27" spans="1:23" s="19" customFormat="1" ht="12.75">
      <c r="A27" s="177" t="s">
        <v>142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</row>
    <row r="28" spans="1:23" s="19" customFormat="1" ht="12.75">
      <c r="A28" s="177" t="s">
        <v>141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</row>
    <row r="29" spans="1:24" s="19" customFormat="1" ht="12.75">
      <c r="A29" s="177" t="s">
        <v>144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22"/>
    </row>
    <row r="30" spans="1:24" s="19" customFormat="1" ht="12.75">
      <c r="A30" s="177" t="s">
        <v>143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22"/>
    </row>
    <row r="31" spans="1:24" s="19" customFormat="1" ht="12.75">
      <c r="A31" s="177" t="s">
        <v>145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22"/>
    </row>
    <row r="32" spans="1:24" s="19" customFormat="1" ht="12.75">
      <c r="A32" s="177" t="s">
        <v>143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22"/>
    </row>
    <row r="33" spans="1:24" s="19" customFormat="1" ht="12.75">
      <c r="A33" s="177" t="s">
        <v>162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22"/>
    </row>
    <row r="34" spans="1:24" s="19" customFormat="1" ht="12.75">
      <c r="A34" s="177" t="s">
        <v>204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22"/>
    </row>
    <row r="35" spans="1:24" ht="12.75">
      <c r="A35" s="177" t="s">
        <v>205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22"/>
    </row>
    <row r="36" spans="1:24" ht="12.75">
      <c r="A36" s="177" t="s">
        <v>206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22"/>
    </row>
    <row r="37" spans="1:24" ht="12.75">
      <c r="A37" s="177" t="s">
        <v>207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22"/>
    </row>
    <row r="38" spans="1:24" ht="12.75">
      <c r="A38" s="177" t="s">
        <v>218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22"/>
    </row>
    <row r="39" spans="1:24" ht="12.75">
      <c r="A39" s="177" t="s">
        <v>281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22"/>
    </row>
    <row r="40" spans="1:24" ht="12.75">
      <c r="A40" s="179" t="s">
        <v>236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22"/>
    </row>
    <row r="41" spans="1:23" ht="12.75">
      <c r="A41" s="177" t="s">
        <v>237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</row>
    <row r="42" spans="1:23" ht="12.75">
      <c r="A42" s="177" t="s">
        <v>238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</row>
    <row r="43" spans="1:23" ht="12.75">
      <c r="A43" s="177" t="s">
        <v>239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</row>
    <row r="44" spans="1:23" ht="12.75">
      <c r="A44" s="177" t="s">
        <v>240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</row>
    <row r="45" spans="1:23" ht="12.75">
      <c r="A45" s="177" t="s">
        <v>241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</row>
    <row r="46" spans="1:23" ht="12.75">
      <c r="A46" s="177" t="s">
        <v>242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</row>
    <row r="47" spans="1:23" ht="12.75">
      <c r="A47" s="177" t="s">
        <v>257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</row>
    <row r="48" spans="1:23" ht="12.75">
      <c r="A48" s="177" t="s">
        <v>243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</row>
    <row r="49" ht="12.75">
      <c r="A49" s="20" t="s">
        <v>254</v>
      </c>
    </row>
    <row r="50" spans="1:6" ht="12.75">
      <c r="A50" s="11"/>
      <c r="B50" s="313" t="s">
        <v>306</v>
      </c>
      <c r="C50" s="313"/>
      <c r="D50" s="313"/>
      <c r="E50" s="313"/>
      <c r="F50" s="313"/>
    </row>
    <row r="51" spans="1:6" ht="102">
      <c r="A51" s="165" t="s">
        <v>244</v>
      </c>
      <c r="B51" s="166" t="s">
        <v>251</v>
      </c>
      <c r="C51" s="166" t="s">
        <v>252</v>
      </c>
      <c r="D51" s="166" t="s">
        <v>253</v>
      </c>
      <c r="E51" s="166" t="s">
        <v>255</v>
      </c>
      <c r="F51" s="166" t="s">
        <v>256</v>
      </c>
    </row>
    <row r="52" spans="1:6" ht="27" customHeight="1">
      <c r="A52" s="163" t="s">
        <v>245</v>
      </c>
      <c r="B52" s="164">
        <v>2.008</v>
      </c>
      <c r="C52" s="1">
        <v>1.54</v>
      </c>
      <c r="D52" s="180">
        <v>0.055859</v>
      </c>
      <c r="E52" s="1">
        <v>2848.42</v>
      </c>
      <c r="F52" s="1">
        <f>(B52*C52)+(B52*E52*D52)</f>
        <v>322.58498470224</v>
      </c>
    </row>
    <row r="53" spans="1:6" ht="25.5">
      <c r="A53" s="163" t="s">
        <v>246</v>
      </c>
      <c r="B53" s="164">
        <v>2.155</v>
      </c>
      <c r="C53" s="1">
        <v>1.54</v>
      </c>
      <c r="D53" s="180">
        <v>0.055859</v>
      </c>
      <c r="E53" s="1">
        <v>2848.42</v>
      </c>
      <c r="F53" s="1">
        <f>B53*C52+B53*D52*E52</f>
        <v>346.20051894089994</v>
      </c>
    </row>
    <row r="54" spans="1:6" ht="25.5">
      <c r="A54" s="163" t="s">
        <v>247</v>
      </c>
      <c r="B54" s="164">
        <v>2.302</v>
      </c>
      <c r="C54" s="1">
        <v>1.54</v>
      </c>
      <c r="D54" s="180">
        <v>0.055859</v>
      </c>
      <c r="E54" s="1">
        <v>2848.42</v>
      </c>
      <c r="F54" s="1">
        <f>B54*C52+B54*D52*E52</f>
        <v>369.81605317956</v>
      </c>
    </row>
    <row r="55" spans="1:6" ht="12.75">
      <c r="A55" s="163" t="s">
        <v>248</v>
      </c>
      <c r="B55" s="164">
        <v>1.715</v>
      </c>
      <c r="C55" s="1">
        <v>1.54</v>
      </c>
      <c r="D55" s="180">
        <v>0.055859</v>
      </c>
      <c r="E55" s="1">
        <v>2848.42</v>
      </c>
      <c r="F55" s="1">
        <f>B55*C52+B55*D52*E52</f>
        <v>275.51456611770004</v>
      </c>
    </row>
    <row r="56" spans="1:6" ht="12.75">
      <c r="A56" s="163" t="s">
        <v>249</v>
      </c>
      <c r="B56" s="164">
        <v>1.589</v>
      </c>
      <c r="C56" s="1">
        <v>1.54</v>
      </c>
      <c r="D56" s="180">
        <v>0.055859</v>
      </c>
      <c r="E56" s="1">
        <v>2848.42</v>
      </c>
      <c r="F56" s="1">
        <f>B56*C52+B56*D52*E52</f>
        <v>255.27267962741996</v>
      </c>
    </row>
    <row r="57" spans="1:6" ht="12.75">
      <c r="A57" s="163" t="s">
        <v>250</v>
      </c>
      <c r="B57" s="164">
        <v>0.54</v>
      </c>
      <c r="C57" s="1">
        <v>1.54</v>
      </c>
      <c r="D57" s="180">
        <v>0.055859</v>
      </c>
      <c r="E57" s="1">
        <v>2848.42</v>
      </c>
      <c r="F57" s="1">
        <f>B57*C52+B57*D52*E52</f>
        <v>86.7509421012</v>
      </c>
    </row>
    <row r="58" spans="1:18" ht="12.75">
      <c r="A58" s="20"/>
      <c r="G58" s="11"/>
      <c r="H58" s="11"/>
      <c r="R58" s="11"/>
    </row>
    <row r="59" ht="12" customHeight="1">
      <c r="A59" s="181" t="s">
        <v>282</v>
      </c>
    </row>
    <row r="60" ht="12.75">
      <c r="A60" s="181" t="s">
        <v>283</v>
      </c>
    </row>
    <row r="61" ht="12.75">
      <c r="A61" s="11" t="s">
        <v>238</v>
      </c>
    </row>
    <row r="62" ht="12.75">
      <c r="A62" s="181" t="s">
        <v>289</v>
      </c>
    </row>
    <row r="63" ht="12.75">
      <c r="A63" s="181" t="s">
        <v>240</v>
      </c>
    </row>
    <row r="64" ht="25.5">
      <c r="A64" s="182" t="s">
        <v>285</v>
      </c>
    </row>
    <row r="65" ht="12.75">
      <c r="A65" s="11" t="s">
        <v>242</v>
      </c>
    </row>
    <row r="66" ht="12.75">
      <c r="A66" s="37" t="s">
        <v>284</v>
      </c>
    </row>
    <row r="67" ht="12.75">
      <c r="A67" s="37" t="s">
        <v>290</v>
      </c>
    </row>
    <row r="68" ht="12.75">
      <c r="A68" s="37" t="s">
        <v>286</v>
      </c>
    </row>
    <row r="69" ht="12.75">
      <c r="A69" s="37" t="s">
        <v>287</v>
      </c>
    </row>
    <row r="70" ht="12.75">
      <c r="A70" s="37" t="s">
        <v>288</v>
      </c>
    </row>
    <row r="71" ht="12.75">
      <c r="A71" s="37" t="s">
        <v>294</v>
      </c>
    </row>
    <row r="72" ht="12.75">
      <c r="A72" s="11" t="s">
        <v>293</v>
      </c>
    </row>
    <row r="73" ht="12.75">
      <c r="A73" s="11" t="s">
        <v>287</v>
      </c>
    </row>
    <row r="74" ht="12.75">
      <c r="A74" s="11" t="s">
        <v>238</v>
      </c>
    </row>
    <row r="75" ht="12.75">
      <c r="A75" s="11" t="s">
        <v>286</v>
      </c>
    </row>
    <row r="76" ht="12.75">
      <c r="A76" s="197" t="s">
        <v>302</v>
      </c>
    </row>
    <row r="77" spans="1:6" ht="55.5" customHeight="1">
      <c r="A77" s="227" t="s">
        <v>305</v>
      </c>
      <c r="B77" s="227"/>
      <c r="C77" s="227"/>
      <c r="D77" s="227"/>
      <c r="E77" s="227"/>
      <c r="F77" s="227"/>
    </row>
    <row r="78" ht="12.75">
      <c r="A78" s="11" t="s">
        <v>286</v>
      </c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3" ht="2.25" customHeight="1">
      <c r="A83" s="11"/>
    </row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</sheetData>
  <sheetProtection/>
  <mergeCells count="7">
    <mergeCell ref="A77:F77"/>
    <mergeCell ref="B50:F50"/>
    <mergeCell ref="A4:A6"/>
    <mergeCell ref="B4:B6"/>
    <mergeCell ref="C4:F4"/>
    <mergeCell ref="C5:D5"/>
    <mergeCell ref="E5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jkx</dc:creator>
  <cp:keywords/>
  <dc:description/>
  <cp:lastModifiedBy>kulaeva</cp:lastModifiedBy>
  <cp:lastPrinted>2022-04-29T05:25:18Z</cp:lastPrinted>
  <dcterms:created xsi:type="dcterms:W3CDTF">2008-01-08T23:54:13Z</dcterms:created>
  <dcterms:modified xsi:type="dcterms:W3CDTF">2023-01-25T00:49:52Z</dcterms:modified>
  <cp:category/>
  <cp:version/>
  <cp:contentType/>
  <cp:contentStatus/>
</cp:coreProperties>
</file>